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B1\Shared\NPS\401\Document Review\Shannon\Regulatory coverage options\SB General Small Habitat Restoration 401\"/>
    </mc:Choice>
  </mc:AlternateContent>
  <xr:revisionPtr revIDLastSave="0" documentId="13_ncr:1_{379697C6-E8A4-4DAB-A64D-D5774DCD498C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CALCULATOR" sheetId="1" r:id="rId1"/>
    <sheet name="INSTRUCTIONS" sheetId="2" r:id="rId2"/>
    <sheet name="SAMPLE" sheetId="3" r:id="rId3"/>
  </sheets>
  <definedNames>
    <definedName name="_xlnm.Print_Area" localSheetId="0">CALCULATOR!$A$1:$I$68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3" l="1"/>
  <c r="H26" i="3"/>
  <c r="D26" i="3"/>
  <c r="F26" i="3" s="1"/>
  <c r="H25" i="3"/>
  <c r="D25" i="3"/>
  <c r="F25" i="3" s="1"/>
  <c r="H24" i="3"/>
  <c r="D24" i="3"/>
  <c r="F24" i="3" s="1"/>
  <c r="H23" i="3"/>
  <c r="D23" i="3"/>
  <c r="F23" i="3" s="1"/>
  <c r="F27" i="3" s="1"/>
  <c r="H22" i="3"/>
  <c r="D22" i="3"/>
  <c r="D17" i="3"/>
  <c r="F17" i="3"/>
  <c r="D16" i="3"/>
  <c r="F16" i="3" s="1"/>
  <c r="D15" i="3"/>
  <c r="F15" i="3" s="1"/>
  <c r="D14" i="3"/>
  <c r="F14" i="3"/>
  <c r="D13" i="3"/>
  <c r="F13" i="3" s="1"/>
  <c r="D18" i="3"/>
  <c r="H8" i="3"/>
  <c r="D8" i="3"/>
  <c r="F8" i="3" s="1"/>
  <c r="H7" i="3"/>
  <c r="D7" i="3"/>
  <c r="F7" i="3"/>
  <c r="H6" i="3"/>
  <c r="D6" i="3"/>
  <c r="F6" i="3" s="1"/>
  <c r="H5" i="3"/>
  <c r="D5" i="3"/>
  <c r="F5" i="3"/>
  <c r="H4" i="3"/>
  <c r="H9" i="3" s="1"/>
  <c r="D34" i="3" s="1"/>
  <c r="D4" i="3"/>
  <c r="D9" i="3"/>
  <c r="D27" i="3"/>
  <c r="H27" i="3"/>
  <c r="F4" i="3"/>
  <c r="F22" i="3"/>
  <c r="H5" i="1"/>
  <c r="H6" i="1"/>
  <c r="H7" i="1"/>
  <c r="H8" i="1"/>
  <c r="H4" i="1"/>
  <c r="D17" i="1"/>
  <c r="F17" i="1" s="1"/>
  <c r="D16" i="1"/>
  <c r="F16" i="1" s="1"/>
  <c r="D15" i="1"/>
  <c r="F15" i="1" s="1"/>
  <c r="D14" i="1"/>
  <c r="F14" i="1" s="1"/>
  <c r="D13" i="1"/>
  <c r="F13" i="1" s="1"/>
  <c r="E31" i="1"/>
  <c r="D8" i="1"/>
  <c r="F8" i="1"/>
  <c r="H23" i="1"/>
  <c r="H24" i="1"/>
  <c r="H25" i="1"/>
  <c r="H26" i="1"/>
  <c r="H22" i="1"/>
  <c r="H27" i="1" s="1"/>
  <c r="D23" i="1"/>
  <c r="F23" i="1" s="1"/>
  <c r="D24" i="1"/>
  <c r="F24" i="1"/>
  <c r="D25" i="1"/>
  <c r="F25" i="1"/>
  <c r="D26" i="1"/>
  <c r="F26" i="1" s="1"/>
  <c r="D22" i="1"/>
  <c r="F22" i="1" s="1"/>
  <c r="D5" i="1"/>
  <c r="F5" i="1" s="1"/>
  <c r="D6" i="1"/>
  <c r="F6" i="1"/>
  <c r="D7" i="1"/>
  <c r="F7" i="1" s="1"/>
  <c r="D4" i="1"/>
  <c r="F18" i="3" l="1"/>
  <c r="F9" i="3"/>
  <c r="B34" i="3" s="1"/>
  <c r="F27" i="1"/>
  <c r="H9" i="1"/>
  <c r="D34" i="1" s="1"/>
  <c r="D9" i="1"/>
  <c r="F4" i="1"/>
  <c r="F9" i="1" s="1"/>
  <c r="D27" i="1"/>
  <c r="F18" i="1"/>
  <c r="D18" i="1"/>
  <c r="B34" i="1" l="1"/>
</calcChain>
</file>

<file path=xl/sharedStrings.xml><?xml version="1.0" encoding="utf-8"?>
<sst xmlns="http://schemas.openxmlformats.org/spreadsheetml/2006/main" count="148" uniqueCount="66">
  <si>
    <t xml:space="preserve">PROJECT SIZE CALCULATOR FOR LARGE WOODY MATERIAL (LWM) PROJECTS </t>
  </si>
  <si>
    <t>STREAM ZONE OPERATIONAL AREAS (within Waters of the State)</t>
  </si>
  <si>
    <t>AREA ID</t>
  </si>
  <si>
    <t>Width (ft)</t>
  </si>
  <si>
    <t>Length (ft)</t>
  </si>
  <si>
    <r>
      <t>Disturbance (ft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Calibri"/>
        <family val="2"/>
        <scheme val="minor"/>
      </rPr>
      <t>)</t>
    </r>
  </si>
  <si>
    <t>Disturbance (acres)</t>
  </si>
  <si>
    <t>Linear Impact (ft)</t>
  </si>
  <si>
    <t xml:space="preserve">TOTAL DISTURBANCE </t>
  </si>
  <si>
    <r>
      <t>feet</t>
    </r>
    <r>
      <rPr>
        <b/>
        <sz val="11"/>
        <color theme="1"/>
        <rFont val="Calibri"/>
        <family val="2"/>
      </rPr>
      <t>²</t>
    </r>
  </si>
  <si>
    <t>acres</t>
  </si>
  <si>
    <t>linear ft</t>
  </si>
  <si>
    <t>PROJECT ACCESS ROUTES (outside Waters of the State)</t>
  </si>
  <si>
    <t>TRAIL ID</t>
  </si>
  <si>
    <t>Skid Trail 1</t>
  </si>
  <si>
    <t>Skid Trail 2</t>
  </si>
  <si>
    <t xml:space="preserve">LARGE WOODY MATERIAL CALCULATIONS </t>
  </si>
  <si>
    <t>Number of Trees</t>
  </si>
  <si>
    <t>CANOPY REMOVAL AREA CALCULATIONS</t>
  </si>
  <si>
    <t>CONVERSION</t>
  </si>
  <si>
    <t>Disturbance per tree (acres)</t>
  </si>
  <si>
    <t>Total Disturbance (acres)</t>
  </si>
  <si>
    <t>Acres</t>
  </si>
  <si>
    <r>
      <t>Feet</t>
    </r>
    <r>
      <rPr>
        <b/>
        <sz val="11"/>
        <color theme="1"/>
        <rFont val="Calibri"/>
        <family val="2"/>
      </rPr>
      <t>²</t>
    </r>
  </si>
  <si>
    <t>TOTAL PROJECT SIZE</t>
  </si>
  <si>
    <t>ACRES:</t>
  </si>
  <si>
    <t>LINEAR FEET:</t>
  </si>
  <si>
    <t>INSTRUCTIONS FOR FILLING OUT LARGE WOODY MATERIAL (LWM) PROJECT SIZE CALCULATOR.  Updated March 2015.</t>
  </si>
  <si>
    <t xml:space="preserve">Project applicant should only fill out the empty white cells on the LWM Project Size Calculator. The Calculator will automatically </t>
  </si>
  <si>
    <t>calculate the total project size (in acreage and linear feet) as additional information is entered. The project must not exceed 5 acres and</t>
  </si>
  <si>
    <t>500 linear feet of streambank disturbance to be consistent with: (1) CEQA Categorical Exemption 15333 for Small Habitat Restoration</t>
  </si>
  <si>
    <t>Projects; (2) SWRCB General 401 Water Quality Certification for Small Habitat Restoration Projects (SHRP); and (3) Coho HELP Act Projects.</t>
  </si>
  <si>
    <t>After project size is calculated, a copy of the spreadsheet may be included in permit applications to provide detail regarding project size.</t>
  </si>
  <si>
    <t>STREAM ZONE OPERATIONAL AREAS:</t>
  </si>
  <si>
    <t xml:space="preserve">Stream zone operations are defined here as any heavy equipment operations within state jurisdictional waters below “top of bank”. </t>
  </si>
  <si>
    <t>These include the areas on either side of a waterbody which may become inundated by surface waters during high flood events.</t>
  </si>
  <si>
    <t xml:space="preserve">1.  OPERATION AREA IDENTIFICATION (ID):  Identify stream zone operational areas by individual name or number. </t>
  </si>
  <si>
    <t>2.  WIDTH (ft): Include the width for each individual stream zone operational area in feet measured perpindicular to flow.</t>
  </si>
  <si>
    <t>3.  LENGTH (ft): Include the length for each individual stream zone operational area in feet measured parallel to flow.</t>
  </si>
  <si>
    <t>PROJECT ACCESS ROUTES:</t>
  </si>
  <si>
    <t xml:space="preserve">Project access routes include those used to access the restoration project site that: (1) are located outside state jurisdictional waters </t>
  </si>
  <si>
    <t xml:space="preserve">and above "top of bank", (2) may become disturbed as part of operations, and (3) may require grading or stabilization following use. </t>
  </si>
  <si>
    <t xml:space="preserve">Existing, stable roads and trails do not need to be included in the project size calculation if grading, significant disturbance, or other </t>
  </si>
  <si>
    <t>modifications will not occur. Include total acreage of access routes in Section VII of the SHRP application under "non-jurisdictional areas".</t>
  </si>
  <si>
    <t xml:space="preserve">1.  ACCESS ROUTE IDENTIFICATION (ID):  Identify project access routes by individual name or number. </t>
  </si>
  <si>
    <t>2.  WIDTH (ft): Include the average width for each individual access route in feet.</t>
  </si>
  <si>
    <t xml:space="preserve">3.  LENGTH (ft): Include the total length for each individual access route in feet. </t>
  </si>
  <si>
    <t>LARGE WOODY MATERIAL CALCULATIONS:</t>
  </si>
  <si>
    <t>1.  NUMBER OF TREES:  Estimate total number of individual trees by species and by various size classes based on length and width.</t>
  </si>
  <si>
    <t xml:space="preserve">2.  LWM LENGTH:  Measure (or estimate) the total length of all LWM pieces. </t>
  </si>
  <si>
    <t>3.  LWM WIDTH:  Measure (or estimate) the large end diameter of LWM pieces.</t>
  </si>
  <si>
    <t>NOTE! Project applicants should conservatively group LWM pieces into categories based on width and length (e.g. 25 trees - 2.5' W x 75' L).</t>
  </si>
  <si>
    <t>CANOPY REMOVAL AREA CALCULATIONS:</t>
  </si>
  <si>
    <t xml:space="preserve">Identify the total number of standing trees that will be felled for project purposes. Canopy removal disturbance value based upon the </t>
  </si>
  <si>
    <t xml:space="preserve">average canopy cover for a 36” diameter breast height coniferous tree (660 ft², or 0.015 acres). </t>
  </si>
  <si>
    <t>Use of the calculator is not a requirement of any permit, does not eliminate the requirement to complete all</t>
  </si>
  <si>
    <t>permit information regarding project size, and does not ensure permit eligibility.</t>
  </si>
  <si>
    <t>INSTRUCTIONS FOR FILLING OUT LARGE WOODY MATERIAL (LWM) PROJECT SIZE CALCULATOR.  Updated 2/11/15.</t>
  </si>
  <si>
    <t xml:space="preserve">Project access routes include those areas used to access the restoration project site that: (1) are located outside state jurisdictional waters </t>
  </si>
  <si>
    <t xml:space="preserve">Identify the total number of standing trees that will be felled for project purposes within and outside the stream zone. Canopy removal </t>
  </si>
  <si>
    <t xml:space="preserve">disturbance value based upon the average canopy cover for a 36” diameter breast height coniferous tree (660 ft², or 0.015 acres) as </t>
  </si>
  <si>
    <r>
      <t xml:space="preserve">presented in </t>
    </r>
    <r>
      <rPr>
        <i/>
        <sz val="11"/>
        <color theme="1"/>
        <rFont val="Calibri"/>
        <family val="2"/>
        <scheme val="minor"/>
      </rPr>
      <t xml:space="preserve">Largest Crown Width Prediction Models for 53 Species in the Western U.S. </t>
    </r>
    <r>
      <rPr>
        <sz val="11"/>
        <color theme="1"/>
        <rFont val="Calibri"/>
        <family val="2"/>
        <scheme val="minor"/>
      </rPr>
      <t xml:space="preserve">(W. Bechtold, USDA, 2004). </t>
    </r>
  </si>
  <si>
    <t>QUESTIONS?  Contact Jonathan Warmerdam, NCRWQCB, at (707) 576-2468 or via email at Jonathan.Warmerdam@waterboards.ca.gov</t>
  </si>
  <si>
    <t>Site 1</t>
  </si>
  <si>
    <t>Site 2</t>
  </si>
  <si>
    <t>ROUTE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</si>
</sst>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0" fontId="0" fillId="0" borderId="0" xfId="0" applyFill="1" applyBorder="1" applyAlignment="1"/>
    <xf numFmtId="0" fontId="1" fillId="2" borderId="2" xfId="0" applyFont="1" applyFill="1" applyBorder="1" applyAlignment="1">
      <alignment horizontal="left"/>
    </xf>
    <xf numFmtId="1" fontId="1" fillId="5" borderId="2" xfId="0" applyNumberFormat="1" applyFont="1" applyFill="1" applyBorder="1" applyAlignment="1" applyProtection="1">
      <alignment horizontal="right"/>
    </xf>
    <xf numFmtId="2" fontId="1" fillId="5" borderId="2" xfId="0" applyNumberFormat="1" applyFont="1" applyFill="1" applyBorder="1" applyAlignment="1" applyProtection="1">
      <alignment horizontal="right"/>
    </xf>
    <xf numFmtId="2" fontId="1" fillId="5" borderId="5" xfId="0" applyNumberFormat="1" applyFont="1" applyFill="1" applyBorder="1" applyAlignment="1" applyProtection="1">
      <alignment horizontal="right"/>
    </xf>
    <xf numFmtId="0" fontId="1" fillId="5" borderId="4" xfId="0" applyFont="1" applyFill="1" applyBorder="1" applyAlignment="1">
      <alignment horizontal="right"/>
    </xf>
    <xf numFmtId="2" fontId="1" fillId="0" borderId="0" xfId="0" applyNumberFormat="1" applyFont="1" applyAlignment="1">
      <alignment horizontal="left"/>
    </xf>
    <xf numFmtId="0" fontId="1" fillId="0" borderId="0" xfId="0" applyFont="1"/>
    <xf numFmtId="2" fontId="1" fillId="2" borderId="4" xfId="0" applyNumberFormat="1" applyFont="1" applyFill="1" applyBorder="1" applyAlignment="1">
      <alignment horizontal="left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7" borderId="7" xfId="0" applyFill="1" applyBorder="1" applyProtection="1"/>
    <xf numFmtId="0" fontId="0" fillId="7" borderId="8" xfId="0" applyFill="1" applyBorder="1" applyProtection="1"/>
    <xf numFmtId="0" fontId="0" fillId="7" borderId="9" xfId="0" applyFill="1" applyBorder="1" applyProtection="1"/>
    <xf numFmtId="0" fontId="0" fillId="7" borderId="0" xfId="0" applyFill="1" applyBorder="1" applyProtection="1"/>
    <xf numFmtId="0" fontId="0" fillId="7" borderId="10" xfId="0" applyFill="1" applyBorder="1" applyProtection="1"/>
    <xf numFmtId="0" fontId="0" fillId="7" borderId="0" xfId="0" applyFill="1" applyBorder="1"/>
    <xf numFmtId="0" fontId="0" fillId="7" borderId="10" xfId="0" applyFill="1" applyBorder="1"/>
    <xf numFmtId="0" fontId="1" fillId="5" borderId="1" xfId="0" applyFont="1" applyFill="1" applyBorder="1" applyAlignment="1">
      <alignment horizontal="center"/>
    </xf>
    <xf numFmtId="0" fontId="0" fillId="7" borderId="9" xfId="0" applyFont="1" applyFill="1" applyBorder="1" applyProtection="1"/>
    <xf numFmtId="0" fontId="0" fillId="0" borderId="0" xfId="0" applyBorder="1"/>
    <xf numFmtId="0" fontId="0" fillId="7" borderId="9" xfId="0" applyFont="1" applyFill="1" applyBorder="1"/>
    <xf numFmtId="0" fontId="1" fillId="0" borderId="3" xfId="0" applyFont="1" applyFill="1" applyBorder="1" applyAlignment="1" applyProtection="1">
      <alignment horizontal="left"/>
    </xf>
    <xf numFmtId="1" fontId="1" fillId="0" borderId="3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>
      <alignment horizontal="right"/>
    </xf>
    <xf numFmtId="2" fontId="1" fillId="0" borderId="3" xfId="0" applyNumberFormat="1" applyFont="1" applyFill="1" applyBorder="1" applyAlignment="1" applyProtection="1">
      <alignment horizontal="right"/>
    </xf>
    <xf numFmtId="0" fontId="2" fillId="7" borderId="6" xfId="0" applyFont="1" applyFill="1" applyBorder="1" applyProtection="1"/>
    <xf numFmtId="0" fontId="2" fillId="7" borderId="9" xfId="0" applyFont="1" applyFill="1" applyBorder="1" applyProtection="1"/>
    <xf numFmtId="0" fontId="2" fillId="7" borderId="9" xfId="0" applyFont="1" applyFill="1" applyBorder="1" applyAlignment="1">
      <alignment horizontal="left"/>
    </xf>
    <xf numFmtId="0" fontId="0" fillId="7" borderId="0" xfId="0" applyFill="1" applyBorder="1" applyAlignment="1">
      <alignment horizontal="left"/>
    </xf>
    <xf numFmtId="2" fontId="0" fillId="7" borderId="0" xfId="0" applyNumberFormat="1" applyFill="1" applyBorder="1" applyAlignment="1">
      <alignment horizontal="left"/>
    </xf>
    <xf numFmtId="0" fontId="0" fillId="7" borderId="5" xfId="0" applyFill="1" applyBorder="1"/>
    <xf numFmtId="0" fontId="0" fillId="7" borderId="11" xfId="0" applyFill="1" applyBorder="1"/>
    <xf numFmtId="0" fontId="0" fillId="7" borderId="11" xfId="0" applyFill="1" applyBorder="1" applyAlignment="1">
      <alignment horizontal="left"/>
    </xf>
    <xf numFmtId="2" fontId="0" fillId="7" borderId="11" xfId="0" applyNumberFormat="1" applyFill="1" applyBorder="1" applyAlignment="1">
      <alignment horizontal="left"/>
    </xf>
    <xf numFmtId="0" fontId="0" fillId="7" borderId="11" xfId="0" applyFill="1" applyBorder="1" applyProtection="1"/>
    <xf numFmtId="0" fontId="0" fillId="7" borderId="12" xfId="0" applyFill="1" applyBorder="1" applyProtection="1"/>
    <xf numFmtId="0" fontId="0" fillId="0" borderId="7" xfId="0" applyFill="1" applyBorder="1"/>
    <xf numFmtId="0" fontId="0" fillId="0" borderId="7" xfId="0" applyFill="1" applyBorder="1" applyAlignment="1">
      <alignment horizontal="left"/>
    </xf>
    <xf numFmtId="2" fontId="0" fillId="0" borderId="7" xfId="0" applyNumberFormat="1" applyFill="1" applyBorder="1" applyAlignment="1">
      <alignment horizontal="left"/>
    </xf>
    <xf numFmtId="0" fontId="0" fillId="0" borderId="7" xfId="0" applyFill="1" applyBorder="1" applyProtection="1"/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ont="1" applyFill="1" applyBorder="1"/>
    <xf numFmtId="0" fontId="0" fillId="7" borderId="7" xfId="0" applyFont="1" applyFill="1" applyBorder="1" applyProtection="1"/>
    <xf numFmtId="0" fontId="0" fillId="7" borderId="8" xfId="0" applyFont="1" applyFill="1" applyBorder="1" applyProtection="1"/>
    <xf numFmtId="0" fontId="0" fillId="7" borderId="0" xfId="0" applyFont="1" applyFill="1" applyBorder="1" applyProtection="1"/>
    <xf numFmtId="0" fontId="0" fillId="7" borderId="10" xfId="0" applyFont="1" applyFill="1" applyBorder="1" applyProtection="1"/>
    <xf numFmtId="0" fontId="0" fillId="7" borderId="0" xfId="0" applyFont="1" applyFill="1" applyBorder="1"/>
    <xf numFmtId="0" fontId="0" fillId="7" borderId="10" xfId="0" applyFont="1" applyFill="1" applyBorder="1"/>
    <xf numFmtId="0" fontId="0" fillId="7" borderId="0" xfId="0" applyFont="1" applyFill="1" applyBorder="1" applyAlignment="1">
      <alignment horizontal="left"/>
    </xf>
    <xf numFmtId="2" fontId="0" fillId="7" borderId="0" xfId="0" applyNumberFormat="1" applyFont="1" applyFill="1" applyBorder="1" applyAlignment="1">
      <alignment horizontal="left"/>
    </xf>
    <xf numFmtId="0" fontId="0" fillId="7" borderId="9" xfId="0" applyFont="1" applyFill="1" applyBorder="1" applyAlignment="1">
      <alignment horizontal="left"/>
    </xf>
    <xf numFmtId="0" fontId="0" fillId="7" borderId="5" xfId="0" applyFont="1" applyFill="1" applyBorder="1" applyProtection="1"/>
    <xf numFmtId="0" fontId="0" fillId="7" borderId="11" xfId="0" applyFont="1" applyFill="1" applyBorder="1" applyAlignment="1">
      <alignment horizontal="left"/>
    </xf>
    <xf numFmtId="2" fontId="0" fillId="7" borderId="11" xfId="0" applyNumberFormat="1" applyFont="1" applyFill="1" applyBorder="1" applyAlignment="1">
      <alignment horizontal="left"/>
    </xf>
    <xf numFmtId="0" fontId="0" fillId="7" borderId="11" xfId="0" applyFont="1" applyFill="1" applyBorder="1"/>
    <xf numFmtId="0" fontId="0" fillId="7" borderId="12" xfId="0" applyFont="1" applyFill="1" applyBorder="1"/>
    <xf numFmtId="0" fontId="1" fillId="11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3" fontId="0" fillId="0" borderId="1" xfId="0" applyNumberFormat="1" applyFill="1" applyBorder="1" applyAlignment="1" applyProtection="1">
      <alignment horizontal="left"/>
      <protection locked="0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/>
    <xf numFmtId="0" fontId="0" fillId="9" borderId="2" xfId="0" applyFill="1" applyBorder="1" applyAlignment="1">
      <alignment horizontal="left"/>
    </xf>
    <xf numFmtId="0" fontId="0" fillId="9" borderId="4" xfId="0" applyFill="1" applyBorder="1" applyAlignment="1"/>
    <xf numFmtId="0" fontId="1" fillId="9" borderId="4" xfId="0" applyFont="1" applyFill="1" applyBorder="1" applyAlignment="1">
      <alignment horizontal="left"/>
    </xf>
    <xf numFmtId="0" fontId="1" fillId="10" borderId="2" xfId="0" applyFont="1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10" borderId="4" xfId="0" applyFill="1" applyBorder="1" applyAlignment="1">
      <alignment horizontal="left"/>
    </xf>
    <xf numFmtId="1" fontId="0" fillId="11" borderId="2" xfId="0" applyNumberFormat="1" applyFill="1" applyBorder="1" applyAlignment="1" applyProtection="1">
      <alignment horizontal="left"/>
    </xf>
    <xf numFmtId="0" fontId="0" fillId="11" borderId="4" xfId="0" applyFill="1" applyBorder="1" applyAlignment="1">
      <alignment horizontal="left"/>
    </xf>
    <xf numFmtId="0" fontId="0" fillId="9" borderId="4" xfId="0" applyFill="1" applyBorder="1" applyAlignment="1">
      <alignment horizontal="left"/>
    </xf>
    <xf numFmtId="2" fontId="1" fillId="11" borderId="1" xfId="0" applyNumberFormat="1" applyFont="1" applyFill="1" applyBorder="1" applyAlignment="1">
      <alignment horizontal="left"/>
    </xf>
    <xf numFmtId="0" fontId="1" fillId="11" borderId="1" xfId="0" applyFont="1" applyFill="1" applyBorder="1" applyAlignment="1">
      <alignment horizontal="left"/>
    </xf>
    <xf numFmtId="0" fontId="1" fillId="11" borderId="2" xfId="0" applyFont="1" applyFill="1" applyBorder="1" applyAlignment="1">
      <alignment horizontal="left"/>
    </xf>
    <xf numFmtId="0" fontId="1" fillId="11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/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/>
    <xf numFmtId="2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2" fontId="0" fillId="3" borderId="2" xfId="0" applyNumberFormat="1" applyFill="1" applyBorder="1" applyAlignment="1" applyProtection="1">
      <alignment horizontal="left"/>
    </xf>
    <xf numFmtId="0" fontId="0" fillId="0" borderId="4" xfId="0" applyBorder="1" applyAlignment="1"/>
    <xf numFmtId="2" fontId="0" fillId="3" borderId="4" xfId="0" applyNumberFormat="1" applyFill="1" applyBorder="1" applyAlignment="1" applyProtection="1">
      <alignment horizontal="left"/>
    </xf>
    <xf numFmtId="1" fontId="0" fillId="3" borderId="2" xfId="0" applyNumberFormat="1" applyFill="1" applyBorder="1" applyAlignment="1" applyProtection="1">
      <alignment horizontal="left"/>
    </xf>
    <xf numFmtId="1" fontId="0" fillId="3" borderId="4" xfId="0" applyNumberFormat="1" applyFill="1" applyBorder="1" applyAlignment="1" applyProtection="1">
      <alignment horizontal="left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2" fontId="1" fillId="9" borderId="2" xfId="0" applyNumberFormat="1" applyFont="1" applyFill="1" applyBorder="1" applyAlignment="1">
      <alignment horizontal="left"/>
    </xf>
    <xf numFmtId="2" fontId="0" fillId="9" borderId="2" xfId="0" applyNumberFormat="1" applyFill="1" applyBorder="1" applyAlignment="1">
      <alignment horizontal="left"/>
    </xf>
    <xf numFmtId="2" fontId="0" fillId="9" borderId="4" xfId="0" applyNumberForma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5" borderId="2" xfId="0" applyFont="1" applyFill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9" borderId="3" xfId="0" applyFill="1" applyBorder="1" applyAlignment="1"/>
    <xf numFmtId="0" fontId="1" fillId="10" borderId="2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/>
    <xf numFmtId="0" fontId="1" fillId="9" borderId="1" xfId="0" applyFont="1" applyFill="1" applyBorder="1" applyAlignment="1">
      <alignment horizontal="left"/>
    </xf>
    <xf numFmtId="0" fontId="1" fillId="5" borderId="3" xfId="0" applyFont="1" applyFill="1" applyBorder="1" applyAlignment="1" applyProtection="1">
      <alignment horizontal="left"/>
    </xf>
    <xf numFmtId="0" fontId="1" fillId="5" borderId="4" xfId="0" applyFont="1" applyFill="1" applyBorder="1" applyAlignment="1" applyProtection="1">
      <alignment horizontal="left"/>
    </xf>
    <xf numFmtId="0" fontId="2" fillId="10" borderId="6" xfId="0" applyFont="1" applyFill="1" applyBorder="1" applyAlignment="1">
      <alignment horizontal="left"/>
    </xf>
    <xf numFmtId="0" fontId="1" fillId="10" borderId="8" xfId="0" applyFont="1" applyFill="1" applyBorder="1" applyAlignment="1"/>
    <xf numFmtId="0" fontId="0" fillId="10" borderId="9" xfId="0" applyFill="1" applyBorder="1" applyAlignment="1"/>
    <xf numFmtId="0" fontId="0" fillId="10" borderId="10" xfId="0" applyFill="1" applyBorder="1" applyAlignment="1"/>
    <xf numFmtId="0" fontId="0" fillId="10" borderId="5" xfId="0" applyFill="1" applyBorder="1" applyAlignment="1"/>
    <xf numFmtId="0" fontId="0" fillId="10" borderId="12" xfId="0" applyFill="1" applyBorder="1" applyAlignment="1"/>
    <xf numFmtId="2" fontId="0" fillId="11" borderId="2" xfId="0" applyNumberFormat="1" applyFill="1" applyBorder="1" applyAlignment="1" applyProtection="1">
      <alignment horizontal="left"/>
    </xf>
    <xf numFmtId="0" fontId="0" fillId="11" borderId="4" xfId="0" applyFill="1" applyBorder="1" applyAlignment="1"/>
    <xf numFmtId="2" fontId="0" fillId="11" borderId="4" xfId="0" applyNumberFormat="1" applyFill="1" applyBorder="1" applyAlignment="1" applyProtection="1">
      <alignment horizontal="left"/>
    </xf>
    <xf numFmtId="1" fontId="0" fillId="11" borderId="4" xfId="0" applyNumberFormat="1" applyFill="1" applyBorder="1" applyAlignment="1" applyProtection="1">
      <alignment horizontal="left"/>
    </xf>
    <xf numFmtId="0" fontId="1" fillId="8" borderId="4" xfId="0" applyFont="1" applyFill="1" applyBorder="1" applyAlignment="1">
      <alignment horizontal="left"/>
    </xf>
    <xf numFmtId="0" fontId="0" fillId="0" borderId="2" xfId="0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/>
    </xf>
  </cellXfs>
  <cellStyles count="1">
    <cellStyle name="Normal" xfId="0" builtinId="0"/>
  </cellStyles>
  <dxfs count="6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zoomScaleNormal="100" workbookViewId="0">
      <selection activeCell="B24" sqref="B24"/>
    </sheetView>
  </sheetViews>
  <sheetFormatPr defaultRowHeight="15" x14ac:dyDescent="0.25"/>
  <cols>
    <col min="1" max="1" width="30.7109375" style="1" customWidth="1"/>
    <col min="2" max="3" width="17.7109375" style="1" customWidth="1"/>
    <col min="4" max="4" width="9.28515625" style="1" customWidth="1"/>
    <col min="5" max="5" width="9.28515625" style="2" customWidth="1"/>
    <col min="6" max="6" width="9.28515625" style="1" customWidth="1"/>
    <col min="7" max="9" width="9.28515625" customWidth="1"/>
  </cols>
  <sheetData>
    <row r="1" spans="1:9" x14ac:dyDescent="0.25">
      <c r="A1" s="3" t="s">
        <v>0</v>
      </c>
    </row>
    <row r="2" spans="1:9" x14ac:dyDescent="0.25">
      <c r="A2" s="88" t="s">
        <v>1</v>
      </c>
      <c r="B2" s="89"/>
      <c r="C2" s="89"/>
      <c r="D2" s="89"/>
      <c r="E2" s="89"/>
      <c r="F2" s="89"/>
      <c r="G2" s="89"/>
      <c r="H2" s="89"/>
      <c r="I2" s="90"/>
    </row>
    <row r="3" spans="1:9" x14ac:dyDescent="0.25">
      <c r="A3" s="67" t="s">
        <v>2</v>
      </c>
      <c r="B3" s="67" t="s">
        <v>3</v>
      </c>
      <c r="C3" s="67" t="s">
        <v>4</v>
      </c>
      <c r="D3" s="93" t="s">
        <v>5</v>
      </c>
      <c r="E3" s="102"/>
      <c r="F3" s="95" t="s">
        <v>6</v>
      </c>
      <c r="G3" s="96"/>
      <c r="H3" s="93" t="s">
        <v>7</v>
      </c>
      <c r="I3" s="94"/>
    </row>
    <row r="4" spans="1:9" x14ac:dyDescent="0.25">
      <c r="A4" s="16"/>
      <c r="B4" s="16"/>
      <c r="C4" s="16"/>
      <c r="D4" s="100" t="str">
        <f>IF(B4*C4=0,"",B4*C4)</f>
        <v/>
      </c>
      <c r="E4" s="103"/>
      <c r="F4" s="97" t="str">
        <f>IF(D4="","",D4/$I$31)</f>
        <v/>
      </c>
      <c r="G4" s="98"/>
      <c r="H4" s="91" t="str">
        <f>IF(C4="","",C4)</f>
        <v/>
      </c>
      <c r="I4" s="92"/>
    </row>
    <row r="5" spans="1:9" x14ac:dyDescent="0.25">
      <c r="A5" s="16"/>
      <c r="B5" s="16"/>
      <c r="C5" s="16"/>
      <c r="D5" s="100" t="str">
        <f>IF(B5*C5=0,"",B5*C5)</f>
        <v/>
      </c>
      <c r="E5" s="103"/>
      <c r="F5" s="97" t="str">
        <f>IF(D5="","",D5/$I$31)</f>
        <v/>
      </c>
      <c r="G5" s="98"/>
      <c r="H5" s="91" t="str">
        <f>IF(C5="","",C5)</f>
        <v/>
      </c>
      <c r="I5" s="92"/>
    </row>
    <row r="6" spans="1:9" x14ac:dyDescent="0.25">
      <c r="A6" s="16"/>
      <c r="B6" s="16"/>
      <c r="C6" s="16"/>
      <c r="D6" s="100" t="str">
        <f>IF(B6*C6=0,"",B6*C6)</f>
        <v/>
      </c>
      <c r="E6" s="103"/>
      <c r="F6" s="97" t="str">
        <f>IF(D6="","",D6/$I$31)</f>
        <v/>
      </c>
      <c r="G6" s="98"/>
      <c r="H6" s="91" t="str">
        <f>IF(C6="","",C6)</f>
        <v/>
      </c>
      <c r="I6" s="92"/>
    </row>
    <row r="7" spans="1:9" x14ac:dyDescent="0.25">
      <c r="A7" s="16"/>
      <c r="B7" s="16"/>
      <c r="C7" s="16"/>
      <c r="D7" s="100" t="str">
        <f>IF(B7*C7=0,"",B7*C7)</f>
        <v/>
      </c>
      <c r="E7" s="101"/>
      <c r="F7" s="97" t="str">
        <f>IF(D7="","",D7/$I$31)</f>
        <v/>
      </c>
      <c r="G7" s="99"/>
      <c r="H7" s="91" t="str">
        <f>IF(C7="","",C7)</f>
        <v/>
      </c>
      <c r="I7" s="92"/>
    </row>
    <row r="8" spans="1:9" x14ac:dyDescent="0.25">
      <c r="A8" s="16"/>
      <c r="B8" s="16"/>
      <c r="C8" s="16"/>
      <c r="D8" s="100" t="str">
        <f>IF(B8*C8=0,"",B8*C8)</f>
        <v/>
      </c>
      <c r="E8" s="101"/>
      <c r="F8" s="97" t="str">
        <f>IF(D8="","",D8/$I$31)</f>
        <v/>
      </c>
      <c r="G8" s="99"/>
      <c r="H8" s="91" t="str">
        <f>IF(C8="","",C8)</f>
        <v/>
      </c>
      <c r="I8" s="92"/>
    </row>
    <row r="9" spans="1:9" x14ac:dyDescent="0.25">
      <c r="A9" s="110" t="s">
        <v>8</v>
      </c>
      <c r="B9" s="121"/>
      <c r="C9" s="122"/>
      <c r="D9" s="9">
        <f>SUM(D4:E8)</f>
        <v>0</v>
      </c>
      <c r="E9" s="12" t="s">
        <v>9</v>
      </c>
      <c r="F9" s="10">
        <f>SUM(F4:G8)</f>
        <v>0</v>
      </c>
      <c r="G9" s="12" t="s">
        <v>10</v>
      </c>
      <c r="H9" s="11">
        <f>SUM(H4:I8)</f>
        <v>0</v>
      </c>
      <c r="I9" s="12" t="s">
        <v>11</v>
      </c>
    </row>
    <row r="10" spans="1:9" x14ac:dyDescent="0.25">
      <c r="A10" s="30"/>
      <c r="B10" s="30"/>
      <c r="C10" s="30"/>
      <c r="D10" s="31"/>
      <c r="E10" s="32"/>
      <c r="F10" s="33"/>
      <c r="G10" s="32"/>
      <c r="H10" s="33"/>
      <c r="I10" s="32"/>
    </row>
    <row r="11" spans="1:9" x14ac:dyDescent="0.25">
      <c r="A11" s="78" t="s">
        <v>12</v>
      </c>
      <c r="B11" s="79"/>
      <c r="C11" s="79"/>
      <c r="D11" s="79"/>
      <c r="E11" s="79"/>
      <c r="F11" s="79"/>
      <c r="G11" s="79"/>
      <c r="H11" s="79"/>
      <c r="I11" s="80"/>
    </row>
    <row r="12" spans="1:9" x14ac:dyDescent="0.25">
      <c r="A12" s="66" t="s">
        <v>13</v>
      </c>
      <c r="B12" s="66" t="s">
        <v>3</v>
      </c>
      <c r="C12" s="66" t="s">
        <v>4</v>
      </c>
      <c r="D12" s="86" t="s">
        <v>5</v>
      </c>
      <c r="E12" s="87"/>
      <c r="F12" s="84" t="s">
        <v>6</v>
      </c>
      <c r="G12" s="85"/>
      <c r="H12" s="123"/>
      <c r="I12" s="124"/>
    </row>
    <row r="13" spans="1:9" x14ac:dyDescent="0.25">
      <c r="A13" s="16"/>
      <c r="B13" s="16"/>
      <c r="C13" s="69"/>
      <c r="D13" s="81" t="str">
        <f>IF(B13*C13=0,"",B13*C13)</f>
        <v/>
      </c>
      <c r="E13" s="82"/>
      <c r="F13" s="129" t="str">
        <f>IF(D13="","",D13/$I$31)</f>
        <v/>
      </c>
      <c r="G13" s="130"/>
      <c r="H13" s="125"/>
      <c r="I13" s="126"/>
    </row>
    <row r="14" spans="1:9" x14ac:dyDescent="0.25">
      <c r="A14" s="16"/>
      <c r="B14" s="16"/>
      <c r="C14" s="69"/>
      <c r="D14" s="81" t="str">
        <f>IF(B14*C14=0,"",B14*C14)</f>
        <v/>
      </c>
      <c r="E14" s="82"/>
      <c r="F14" s="129" t="str">
        <f>IF(D14="","",D14/$I$31)</f>
        <v/>
      </c>
      <c r="G14" s="130"/>
      <c r="H14" s="125"/>
      <c r="I14" s="126"/>
    </row>
    <row r="15" spans="1:9" x14ac:dyDescent="0.25">
      <c r="A15" s="16"/>
      <c r="B15" s="16"/>
      <c r="C15" s="16"/>
      <c r="D15" s="81" t="str">
        <f>IF(B15*C15=0,"",B15*C15)</f>
        <v/>
      </c>
      <c r="E15" s="132"/>
      <c r="F15" s="129" t="str">
        <f>IF(D15="","",D15/$I$31)</f>
        <v/>
      </c>
      <c r="G15" s="131"/>
      <c r="H15" s="125"/>
      <c r="I15" s="126"/>
    </row>
    <row r="16" spans="1:9" x14ac:dyDescent="0.25">
      <c r="A16" s="16"/>
      <c r="B16" s="16"/>
      <c r="C16" s="16"/>
      <c r="D16" s="81" t="str">
        <f>IF(B16*C16=0,"",B16*C16)</f>
        <v/>
      </c>
      <c r="E16" s="132"/>
      <c r="F16" s="129" t="str">
        <f>IF(D16="","",D16/$I$31)</f>
        <v/>
      </c>
      <c r="G16" s="131"/>
      <c r="H16" s="125"/>
      <c r="I16" s="126"/>
    </row>
    <row r="17" spans="1:9" x14ac:dyDescent="0.25">
      <c r="A17" s="16"/>
      <c r="B17" s="16"/>
      <c r="C17" s="16"/>
      <c r="D17" s="81" t="str">
        <f>IF(B17*C17=0,"",B17*C17)</f>
        <v/>
      </c>
      <c r="E17" s="132"/>
      <c r="F17" s="129" t="str">
        <f>IF(D17="","",D17/$I$31)</f>
        <v/>
      </c>
      <c r="G17" s="131"/>
      <c r="H17" s="125"/>
      <c r="I17" s="126"/>
    </row>
    <row r="18" spans="1:9" x14ac:dyDescent="0.25">
      <c r="A18" s="110" t="s">
        <v>8</v>
      </c>
      <c r="B18" s="121"/>
      <c r="C18" s="122"/>
      <c r="D18" s="9">
        <f>SUM(D13:E17)</f>
        <v>0</v>
      </c>
      <c r="E18" s="12" t="s">
        <v>9</v>
      </c>
      <c r="F18" s="10">
        <f>SUM(F13:G17)</f>
        <v>0</v>
      </c>
      <c r="G18" s="12" t="s">
        <v>10</v>
      </c>
      <c r="H18" s="127"/>
      <c r="I18" s="128"/>
    </row>
    <row r="19" spans="1:9" x14ac:dyDescent="0.25">
      <c r="A19" s="5"/>
      <c r="B19" s="5"/>
      <c r="C19" s="5"/>
      <c r="D19" s="5"/>
      <c r="E19" s="6"/>
      <c r="F19" s="5"/>
      <c r="G19" s="7"/>
      <c r="H19" s="4"/>
    </row>
    <row r="20" spans="1:9" x14ac:dyDescent="0.25">
      <c r="A20" s="70" t="s">
        <v>16</v>
      </c>
      <c r="B20" s="71"/>
      <c r="C20" s="71"/>
      <c r="D20" s="71"/>
      <c r="E20" s="71"/>
      <c r="F20" s="71"/>
      <c r="G20" s="71"/>
      <c r="H20" s="71"/>
      <c r="I20" s="72"/>
    </row>
    <row r="21" spans="1:9" x14ac:dyDescent="0.25">
      <c r="A21" s="68" t="s">
        <v>17</v>
      </c>
      <c r="B21" s="68" t="s">
        <v>3</v>
      </c>
      <c r="C21" s="68" t="s">
        <v>4</v>
      </c>
      <c r="D21" s="73" t="s">
        <v>5</v>
      </c>
      <c r="E21" s="77"/>
      <c r="F21" s="104" t="s">
        <v>6</v>
      </c>
      <c r="G21" s="77"/>
      <c r="H21" s="73" t="s">
        <v>7</v>
      </c>
      <c r="I21" s="74"/>
    </row>
    <row r="22" spans="1:9" x14ac:dyDescent="0.25">
      <c r="A22" s="16"/>
      <c r="B22" s="16"/>
      <c r="C22" s="16"/>
      <c r="D22" s="75" t="str">
        <f>IF(A22*B22*C22=0,"",A22*B22*C22)</f>
        <v/>
      </c>
      <c r="E22" s="83"/>
      <c r="F22" s="105" t="str">
        <f>IF(D22="","",D22/$I$31)</f>
        <v/>
      </c>
      <c r="G22" s="106"/>
      <c r="H22" s="75" t="str">
        <f>IF(B22="","",A22*B22)</f>
        <v/>
      </c>
      <c r="I22" s="76"/>
    </row>
    <row r="23" spans="1:9" x14ac:dyDescent="0.25">
      <c r="A23" s="16"/>
      <c r="B23" s="16"/>
      <c r="C23" s="16"/>
      <c r="D23" s="75" t="str">
        <f t="shared" ref="D23:D26" si="0">IF(A23*B23*C23=0,"",A23*B23*C23)</f>
        <v/>
      </c>
      <c r="E23" s="83"/>
      <c r="F23" s="105" t="str">
        <f>IF(D23="","",D23/$I$31)</f>
        <v/>
      </c>
      <c r="G23" s="106"/>
      <c r="H23" s="75" t="str">
        <f t="shared" ref="H23:H26" si="1">IF(B23="","",A23*B23)</f>
        <v/>
      </c>
      <c r="I23" s="76"/>
    </row>
    <row r="24" spans="1:9" x14ac:dyDescent="0.25">
      <c r="A24" s="16"/>
      <c r="B24" s="16"/>
      <c r="C24" s="16"/>
      <c r="D24" s="75" t="str">
        <f t="shared" si="0"/>
        <v/>
      </c>
      <c r="E24" s="83"/>
      <c r="F24" s="105" t="str">
        <f>IF(D24="","",D24/$I$31)</f>
        <v/>
      </c>
      <c r="G24" s="106"/>
      <c r="H24" s="75" t="str">
        <f t="shared" si="1"/>
        <v/>
      </c>
      <c r="I24" s="76"/>
    </row>
    <row r="25" spans="1:9" x14ac:dyDescent="0.25">
      <c r="A25" s="16"/>
      <c r="B25" s="16"/>
      <c r="C25" s="16"/>
      <c r="D25" s="75" t="str">
        <f t="shared" si="0"/>
        <v/>
      </c>
      <c r="E25" s="83"/>
      <c r="F25" s="105" t="str">
        <f>IF(D25="","",D25/$I$31)</f>
        <v/>
      </c>
      <c r="G25" s="106"/>
      <c r="H25" s="75" t="str">
        <f t="shared" si="1"/>
        <v/>
      </c>
      <c r="I25" s="76"/>
    </row>
    <row r="26" spans="1:9" x14ac:dyDescent="0.25">
      <c r="A26" s="16"/>
      <c r="B26" s="16"/>
      <c r="C26" s="16"/>
      <c r="D26" s="75" t="str">
        <f t="shared" si="0"/>
        <v/>
      </c>
      <c r="E26" s="83"/>
      <c r="F26" s="105" t="str">
        <f>IF(D26="","",D26/$I$31)</f>
        <v/>
      </c>
      <c r="G26" s="106"/>
      <c r="H26" s="75" t="str">
        <f t="shared" si="1"/>
        <v/>
      </c>
      <c r="I26" s="76"/>
    </row>
    <row r="27" spans="1:9" x14ac:dyDescent="0.25">
      <c r="A27" s="110" t="s">
        <v>8</v>
      </c>
      <c r="B27" s="111"/>
      <c r="C27" s="112"/>
      <c r="D27" s="9">
        <f>SUM(D22:E26)</f>
        <v>0</v>
      </c>
      <c r="E27" s="12" t="s">
        <v>9</v>
      </c>
      <c r="F27" s="10">
        <f>SUM(F22:G26)</f>
        <v>0</v>
      </c>
      <c r="G27" s="12" t="s">
        <v>10</v>
      </c>
      <c r="H27" s="11">
        <f>SUM(H22:I26)</f>
        <v>0</v>
      </c>
      <c r="I27" s="12" t="s">
        <v>11</v>
      </c>
    </row>
    <row r="29" spans="1:9" x14ac:dyDescent="0.25">
      <c r="A29" s="70" t="s">
        <v>18</v>
      </c>
      <c r="B29" s="71"/>
      <c r="C29" s="71"/>
      <c r="D29" s="71"/>
      <c r="E29" s="71"/>
      <c r="F29" s="71"/>
      <c r="G29" s="133"/>
      <c r="H29" s="116" t="s">
        <v>19</v>
      </c>
      <c r="I29" s="117"/>
    </row>
    <row r="30" spans="1:9" x14ac:dyDescent="0.25">
      <c r="A30" s="120" t="s">
        <v>17</v>
      </c>
      <c r="B30" s="120"/>
      <c r="C30" s="120" t="s">
        <v>20</v>
      </c>
      <c r="D30" s="120"/>
      <c r="E30" s="118" t="s">
        <v>21</v>
      </c>
      <c r="F30" s="119"/>
      <c r="G30" s="119"/>
      <c r="H30" s="26" t="s">
        <v>22</v>
      </c>
      <c r="I30" s="26" t="s">
        <v>23</v>
      </c>
    </row>
    <row r="31" spans="1:9" x14ac:dyDescent="0.25">
      <c r="A31" s="113"/>
      <c r="B31" s="114"/>
      <c r="C31" s="75">
        <v>1.4999999999999999E-2</v>
      </c>
      <c r="D31" s="83"/>
      <c r="E31" s="105">
        <f>A31*C31</f>
        <v>0</v>
      </c>
      <c r="F31" s="115"/>
      <c r="G31" s="76"/>
      <c r="H31" s="26">
        <v>1</v>
      </c>
      <c r="I31" s="26">
        <v>43560.17</v>
      </c>
    </row>
    <row r="32" spans="1:9" ht="15" customHeight="1" x14ac:dyDescent="0.25"/>
    <row r="33" spans="1:13" x14ac:dyDescent="0.25">
      <c r="A33" s="107" t="s">
        <v>24</v>
      </c>
      <c r="B33" s="108"/>
      <c r="C33" s="108"/>
      <c r="D33" s="109"/>
      <c r="E33"/>
      <c r="F33"/>
    </row>
    <row r="34" spans="1:13" s="14" customFormat="1" x14ac:dyDescent="0.25">
      <c r="A34" s="8" t="s">
        <v>25</v>
      </c>
      <c r="B34" s="15">
        <f>SUM(F9+F18+F27+E31)</f>
        <v>0</v>
      </c>
      <c r="C34" s="8" t="s">
        <v>26</v>
      </c>
      <c r="D34" s="15">
        <f>H9+H27</f>
        <v>0</v>
      </c>
      <c r="E34" s="13"/>
      <c r="F34" s="3"/>
    </row>
    <row r="35" spans="1:13" ht="15" customHeight="1" x14ac:dyDescent="0.25">
      <c r="A35" s="34" t="s">
        <v>27</v>
      </c>
      <c r="B35" s="52"/>
      <c r="C35" s="52"/>
      <c r="D35" s="52"/>
      <c r="E35" s="52"/>
      <c r="F35" s="52"/>
      <c r="G35" s="52"/>
      <c r="H35" s="52"/>
      <c r="I35" s="53"/>
      <c r="J35" s="18"/>
      <c r="K35" s="18"/>
      <c r="L35" s="18"/>
      <c r="M35" s="18"/>
    </row>
    <row r="36" spans="1:13" ht="15" customHeight="1" x14ac:dyDescent="0.25">
      <c r="A36" s="27" t="s">
        <v>28</v>
      </c>
      <c r="B36" s="54"/>
      <c r="C36" s="54"/>
      <c r="D36" s="54"/>
      <c r="E36" s="54"/>
      <c r="F36" s="54"/>
      <c r="G36" s="54"/>
      <c r="H36" s="54"/>
      <c r="I36" s="55"/>
      <c r="J36" s="18"/>
      <c r="K36" s="18"/>
      <c r="L36" s="18"/>
      <c r="M36" s="18"/>
    </row>
    <row r="37" spans="1:13" ht="15" customHeight="1" x14ac:dyDescent="0.25">
      <c r="A37" s="27" t="s">
        <v>29</v>
      </c>
      <c r="B37" s="54"/>
      <c r="C37" s="54"/>
      <c r="D37" s="54"/>
      <c r="E37" s="54"/>
      <c r="F37" s="54"/>
      <c r="G37" s="54"/>
      <c r="H37" s="54"/>
      <c r="I37" s="55"/>
      <c r="J37" s="18"/>
      <c r="K37" s="18"/>
      <c r="L37" s="18"/>
      <c r="M37" s="18"/>
    </row>
    <row r="38" spans="1:13" ht="15" customHeight="1" x14ac:dyDescent="0.25">
      <c r="A38" s="27" t="s">
        <v>30</v>
      </c>
      <c r="B38" s="54"/>
      <c r="C38" s="54"/>
      <c r="D38" s="54"/>
      <c r="E38" s="54"/>
      <c r="F38" s="54"/>
      <c r="G38" s="54"/>
      <c r="H38" s="54"/>
      <c r="I38" s="55"/>
      <c r="J38" s="18"/>
      <c r="K38" s="18"/>
      <c r="L38" s="18"/>
      <c r="M38" s="18"/>
    </row>
    <row r="39" spans="1:13" ht="15" customHeight="1" x14ac:dyDescent="0.25">
      <c r="A39" s="27" t="s">
        <v>31</v>
      </c>
      <c r="B39" s="54"/>
      <c r="C39" s="54"/>
      <c r="D39" s="54"/>
      <c r="E39" s="54"/>
      <c r="F39" s="54"/>
      <c r="G39" s="54"/>
      <c r="H39" s="54"/>
      <c r="I39" s="55"/>
      <c r="J39" s="18"/>
      <c r="K39" s="18"/>
      <c r="L39" s="18"/>
      <c r="M39" s="18"/>
    </row>
    <row r="40" spans="1:13" ht="15" customHeight="1" x14ac:dyDescent="0.25">
      <c r="A40" s="27" t="s">
        <v>32</v>
      </c>
      <c r="B40" s="54"/>
      <c r="C40" s="54"/>
      <c r="D40" s="54"/>
      <c r="E40" s="54"/>
      <c r="F40" s="54"/>
      <c r="G40" s="54"/>
      <c r="H40" s="54"/>
      <c r="I40" s="55"/>
      <c r="J40" s="18"/>
      <c r="K40" s="18"/>
      <c r="L40" s="18"/>
      <c r="M40" s="18"/>
    </row>
    <row r="41" spans="1:13" ht="15" customHeight="1" x14ac:dyDescent="0.25">
      <c r="A41" s="27"/>
      <c r="B41" s="54"/>
      <c r="C41" s="54"/>
      <c r="D41" s="54"/>
      <c r="E41" s="54"/>
      <c r="F41" s="54"/>
      <c r="G41" s="54"/>
      <c r="H41" s="54"/>
      <c r="I41" s="55"/>
      <c r="J41" s="18"/>
      <c r="K41" s="18"/>
      <c r="L41" s="18"/>
      <c r="M41" s="18"/>
    </row>
    <row r="42" spans="1:13" ht="15" customHeight="1" x14ac:dyDescent="0.25">
      <c r="A42" s="35" t="s">
        <v>33</v>
      </c>
      <c r="B42" s="54"/>
      <c r="C42" s="54"/>
      <c r="D42" s="54"/>
      <c r="E42" s="54"/>
      <c r="F42" s="54"/>
      <c r="G42" s="54"/>
      <c r="H42" s="54"/>
      <c r="I42" s="55"/>
      <c r="J42" s="18"/>
      <c r="K42" s="18"/>
      <c r="L42" s="18"/>
      <c r="M42" s="18"/>
    </row>
    <row r="43" spans="1:13" ht="15" customHeight="1" x14ac:dyDescent="0.25">
      <c r="A43" s="27" t="s">
        <v>34</v>
      </c>
      <c r="B43" s="54"/>
      <c r="C43" s="54"/>
      <c r="D43" s="54"/>
      <c r="E43" s="54"/>
      <c r="F43" s="54"/>
      <c r="G43" s="54"/>
      <c r="H43" s="54"/>
      <c r="I43" s="55"/>
      <c r="J43" s="18"/>
      <c r="K43" s="18"/>
      <c r="L43" s="18"/>
      <c r="M43" s="18"/>
    </row>
    <row r="44" spans="1:13" ht="15" customHeight="1" x14ac:dyDescent="0.25">
      <c r="A44" s="27" t="s">
        <v>35</v>
      </c>
      <c r="B44" s="54"/>
      <c r="C44" s="54"/>
      <c r="D44" s="54"/>
      <c r="E44" s="54"/>
      <c r="F44" s="54"/>
      <c r="G44" s="54"/>
      <c r="H44" s="54"/>
      <c r="I44" s="55"/>
      <c r="J44" s="18"/>
      <c r="K44" s="18"/>
      <c r="L44" s="18"/>
      <c r="M44" s="18"/>
    </row>
    <row r="45" spans="1:13" ht="15" customHeight="1" x14ac:dyDescent="0.25">
      <c r="A45" s="27" t="s">
        <v>36</v>
      </c>
      <c r="B45" s="54"/>
      <c r="C45" s="54"/>
      <c r="D45" s="54"/>
      <c r="E45" s="54"/>
      <c r="F45" s="54"/>
      <c r="G45" s="54"/>
      <c r="H45" s="54"/>
      <c r="I45" s="55"/>
      <c r="J45" s="18"/>
      <c r="K45" s="18"/>
      <c r="L45" s="18"/>
      <c r="M45" s="18"/>
    </row>
    <row r="46" spans="1:13" ht="15" customHeight="1" x14ac:dyDescent="0.25">
      <c r="A46" s="27" t="s">
        <v>37</v>
      </c>
      <c r="B46" s="54"/>
      <c r="C46" s="54"/>
      <c r="D46" s="54"/>
      <c r="E46" s="54"/>
      <c r="F46" s="54"/>
      <c r="G46" s="54"/>
      <c r="H46" s="54"/>
      <c r="I46" s="55"/>
      <c r="J46" s="18"/>
      <c r="K46" s="18"/>
      <c r="L46" s="18"/>
      <c r="M46" s="18"/>
    </row>
    <row r="47" spans="1:13" ht="15" customHeight="1" x14ac:dyDescent="0.25">
      <c r="A47" s="27" t="s">
        <v>38</v>
      </c>
      <c r="B47" s="54"/>
      <c r="C47" s="54"/>
      <c r="D47" s="54"/>
      <c r="E47" s="54"/>
      <c r="F47" s="54"/>
      <c r="G47" s="54"/>
      <c r="H47" s="54"/>
      <c r="I47" s="55"/>
      <c r="J47" s="18"/>
      <c r="K47" s="18"/>
      <c r="L47" s="18"/>
      <c r="M47" s="18"/>
    </row>
    <row r="48" spans="1:13" ht="15" customHeight="1" x14ac:dyDescent="0.25">
      <c r="A48" s="27"/>
      <c r="B48" s="54"/>
      <c r="C48" s="54"/>
      <c r="D48" s="54"/>
      <c r="E48" s="54"/>
      <c r="F48" s="54"/>
      <c r="G48" s="54"/>
      <c r="H48" s="54"/>
      <c r="I48" s="55"/>
      <c r="J48" s="18"/>
      <c r="K48" s="18"/>
      <c r="L48" s="18"/>
      <c r="M48" s="18"/>
    </row>
    <row r="49" spans="1:13" ht="15" customHeight="1" x14ac:dyDescent="0.25">
      <c r="A49" s="35" t="s">
        <v>39</v>
      </c>
      <c r="B49" s="54"/>
      <c r="C49" s="54"/>
      <c r="D49" s="54"/>
      <c r="E49" s="54"/>
      <c r="F49" s="54"/>
      <c r="G49" s="54"/>
      <c r="H49" s="54"/>
      <c r="I49" s="55"/>
      <c r="J49" s="18"/>
      <c r="K49" s="18"/>
      <c r="L49" s="18"/>
      <c r="M49" s="18"/>
    </row>
    <row r="50" spans="1:13" ht="15" customHeight="1" x14ac:dyDescent="0.25">
      <c r="A50" s="27" t="s">
        <v>40</v>
      </c>
      <c r="B50" s="54"/>
      <c r="C50" s="54"/>
      <c r="D50" s="54"/>
      <c r="E50" s="54"/>
      <c r="F50" s="54"/>
      <c r="G50" s="54"/>
      <c r="H50" s="54"/>
      <c r="I50" s="55"/>
      <c r="J50" s="18"/>
      <c r="K50" s="18"/>
      <c r="L50" s="18"/>
      <c r="M50" s="18"/>
    </row>
    <row r="51" spans="1:13" ht="15" customHeight="1" x14ac:dyDescent="0.25">
      <c r="A51" s="27" t="s">
        <v>41</v>
      </c>
      <c r="B51" s="54"/>
      <c r="C51" s="54"/>
      <c r="D51" s="54"/>
      <c r="E51" s="54"/>
      <c r="F51" s="54"/>
      <c r="G51" s="54"/>
      <c r="H51" s="54"/>
      <c r="I51" s="55"/>
      <c r="J51" s="18"/>
      <c r="K51" s="18"/>
      <c r="L51" s="18"/>
      <c r="M51" s="18"/>
    </row>
    <row r="52" spans="1:13" ht="15" customHeight="1" x14ac:dyDescent="0.25">
      <c r="A52" s="27" t="s">
        <v>42</v>
      </c>
      <c r="B52" s="54"/>
      <c r="C52" s="54"/>
      <c r="D52" s="54"/>
      <c r="E52" s="54"/>
      <c r="F52" s="54"/>
      <c r="G52" s="54"/>
      <c r="H52" s="54"/>
      <c r="I52" s="55"/>
      <c r="J52" s="18"/>
      <c r="K52" s="18"/>
      <c r="L52" s="18"/>
      <c r="M52" s="18"/>
    </row>
    <row r="53" spans="1:13" ht="15" customHeight="1" x14ac:dyDescent="0.25">
      <c r="A53" s="27" t="s">
        <v>43</v>
      </c>
      <c r="B53" s="54"/>
      <c r="C53" s="54"/>
      <c r="D53" s="54"/>
      <c r="E53" s="54"/>
      <c r="F53" s="54"/>
      <c r="G53" s="54"/>
      <c r="H53" s="54"/>
      <c r="I53" s="55"/>
      <c r="J53" s="18"/>
      <c r="K53" s="18"/>
      <c r="L53" s="18"/>
      <c r="M53" s="18"/>
    </row>
    <row r="54" spans="1:13" ht="15" customHeight="1" x14ac:dyDescent="0.25">
      <c r="A54" s="27" t="s">
        <v>44</v>
      </c>
      <c r="B54" s="54"/>
      <c r="C54" s="54"/>
      <c r="D54" s="54"/>
      <c r="E54" s="54"/>
      <c r="F54" s="54"/>
      <c r="G54" s="54"/>
      <c r="H54" s="54"/>
      <c r="I54" s="55"/>
      <c r="J54" s="18"/>
      <c r="K54" s="18"/>
      <c r="L54" s="18"/>
      <c r="M54" s="18"/>
    </row>
    <row r="55" spans="1:13" ht="15" customHeight="1" x14ac:dyDescent="0.25">
      <c r="A55" s="27" t="s">
        <v>45</v>
      </c>
      <c r="B55" s="54"/>
      <c r="C55" s="54"/>
      <c r="D55" s="54"/>
      <c r="E55" s="54"/>
      <c r="F55" s="54"/>
      <c r="G55" s="54"/>
      <c r="H55" s="54"/>
      <c r="I55" s="55"/>
      <c r="J55" s="18"/>
      <c r="K55" s="18"/>
      <c r="L55" s="18"/>
      <c r="M55" s="18"/>
    </row>
    <row r="56" spans="1:13" ht="15" customHeight="1" x14ac:dyDescent="0.25">
      <c r="A56" s="27" t="s">
        <v>46</v>
      </c>
      <c r="B56" s="54"/>
      <c r="C56" s="54"/>
      <c r="D56" s="54"/>
      <c r="E56" s="54"/>
      <c r="F56" s="54"/>
      <c r="G56" s="54"/>
      <c r="H56" s="54"/>
      <c r="I56" s="55"/>
      <c r="J56" s="18"/>
      <c r="K56" s="18"/>
      <c r="L56" s="18"/>
      <c r="M56" s="18"/>
    </row>
    <row r="57" spans="1:13" ht="15" customHeight="1" x14ac:dyDescent="0.25">
      <c r="A57" s="27"/>
      <c r="B57" s="54"/>
      <c r="C57" s="54"/>
      <c r="D57" s="54"/>
      <c r="E57" s="54"/>
      <c r="F57" s="54"/>
      <c r="G57" s="54"/>
      <c r="H57" s="54"/>
      <c r="I57" s="55"/>
      <c r="J57" s="18"/>
      <c r="K57" s="18"/>
      <c r="L57" s="18"/>
      <c r="M57" s="18"/>
    </row>
    <row r="58" spans="1:13" ht="15" customHeight="1" x14ac:dyDescent="0.25">
      <c r="A58" s="35" t="s">
        <v>47</v>
      </c>
      <c r="B58" s="56"/>
      <c r="C58" s="56"/>
      <c r="D58" s="56"/>
      <c r="E58" s="56"/>
      <c r="F58" s="56"/>
      <c r="G58" s="56"/>
      <c r="H58" s="56"/>
      <c r="I58" s="57"/>
    </row>
    <row r="59" spans="1:13" ht="15" customHeight="1" x14ac:dyDescent="0.25">
      <c r="A59" s="27" t="s">
        <v>48</v>
      </c>
      <c r="B59" s="56"/>
      <c r="C59" s="56"/>
      <c r="D59" s="56"/>
      <c r="E59" s="56"/>
      <c r="F59" s="56"/>
      <c r="G59" s="56"/>
      <c r="H59" s="56"/>
      <c r="I59" s="57"/>
    </row>
    <row r="60" spans="1:13" ht="15" customHeight="1" x14ac:dyDescent="0.25">
      <c r="A60" s="27" t="s">
        <v>49</v>
      </c>
      <c r="B60" s="56"/>
      <c r="C60" s="56"/>
      <c r="D60" s="56"/>
      <c r="E60" s="56"/>
      <c r="F60" s="56"/>
      <c r="G60" s="56"/>
      <c r="H60" s="56"/>
      <c r="I60" s="57"/>
    </row>
    <row r="61" spans="1:13" ht="15" customHeight="1" x14ac:dyDescent="0.25">
      <c r="A61" s="27" t="s">
        <v>50</v>
      </c>
      <c r="B61" s="56"/>
      <c r="C61" s="56"/>
      <c r="D61" s="56"/>
      <c r="E61" s="56"/>
      <c r="F61" s="56"/>
      <c r="G61" s="56"/>
      <c r="H61" s="56"/>
      <c r="I61" s="57"/>
    </row>
    <row r="62" spans="1:13" ht="15" customHeight="1" x14ac:dyDescent="0.25">
      <c r="A62" s="27" t="s">
        <v>51</v>
      </c>
      <c r="B62" s="56"/>
      <c r="C62" s="56"/>
      <c r="D62" s="56"/>
      <c r="E62" s="56"/>
      <c r="F62" s="56"/>
      <c r="G62" s="56"/>
      <c r="H62" s="56"/>
      <c r="I62" s="57"/>
    </row>
    <row r="63" spans="1:13" ht="15" customHeight="1" x14ac:dyDescent="0.25">
      <c r="A63" s="27"/>
      <c r="B63" s="56"/>
      <c r="C63" s="56"/>
      <c r="D63" s="56"/>
      <c r="E63" s="56"/>
      <c r="F63" s="56"/>
      <c r="G63" s="56"/>
      <c r="H63" s="56"/>
      <c r="I63" s="57"/>
    </row>
    <row r="64" spans="1:13" s="28" customFormat="1" ht="15" customHeight="1" x14ac:dyDescent="0.25">
      <c r="A64" s="36" t="s">
        <v>52</v>
      </c>
      <c r="B64" s="58"/>
      <c r="C64" s="58"/>
      <c r="D64" s="58"/>
      <c r="E64" s="59"/>
      <c r="F64" s="58"/>
      <c r="G64" s="56"/>
      <c r="H64" s="56"/>
      <c r="I64" s="57"/>
    </row>
    <row r="65" spans="1:9" s="28" customFormat="1" ht="15" customHeight="1" x14ac:dyDescent="0.25">
      <c r="A65" s="60" t="s">
        <v>53</v>
      </c>
      <c r="B65" s="58"/>
      <c r="C65" s="58"/>
      <c r="D65" s="58"/>
      <c r="E65" s="59"/>
      <c r="F65" s="58"/>
      <c r="G65" s="56"/>
      <c r="H65" s="56"/>
      <c r="I65" s="57"/>
    </row>
    <row r="66" spans="1:9" s="28" customFormat="1" ht="15" customHeight="1" x14ac:dyDescent="0.25">
      <c r="A66" s="60" t="s">
        <v>54</v>
      </c>
      <c r="B66" s="58"/>
      <c r="C66" s="58"/>
      <c r="D66" s="58"/>
      <c r="E66" s="59"/>
      <c r="F66" s="58"/>
      <c r="G66" s="56"/>
      <c r="H66" s="56"/>
      <c r="I66" s="57"/>
    </row>
    <row r="67" spans="1:9" s="28" customFormat="1" ht="15" customHeight="1" x14ac:dyDescent="0.25">
      <c r="A67" s="60" t="s">
        <v>55</v>
      </c>
      <c r="B67" s="58"/>
      <c r="C67" s="58"/>
      <c r="D67" s="58"/>
      <c r="E67" s="59"/>
      <c r="F67" s="58"/>
      <c r="G67" s="56"/>
      <c r="H67" s="56"/>
      <c r="I67" s="57"/>
    </row>
    <row r="68" spans="1:9" s="28" customFormat="1" ht="15" customHeight="1" x14ac:dyDescent="0.25">
      <c r="A68" s="61" t="s">
        <v>56</v>
      </c>
      <c r="B68" s="62"/>
      <c r="C68" s="62"/>
      <c r="D68" s="62"/>
      <c r="E68" s="63"/>
      <c r="F68" s="62"/>
      <c r="G68" s="64"/>
      <c r="H68" s="64"/>
      <c r="I68" s="65"/>
    </row>
  </sheetData>
  <sheetProtection password="CBCB" sheet="1" objects="1" scenarios="1" selectLockedCells="1"/>
  <mergeCells count="64">
    <mergeCell ref="E30:G30"/>
    <mergeCell ref="C30:D30"/>
    <mergeCell ref="A30:B30"/>
    <mergeCell ref="A9:C9"/>
    <mergeCell ref="H12:I18"/>
    <mergeCell ref="A18:C18"/>
    <mergeCell ref="F13:G13"/>
    <mergeCell ref="F14:G14"/>
    <mergeCell ref="F15:G15"/>
    <mergeCell ref="F16:G16"/>
    <mergeCell ref="D15:E15"/>
    <mergeCell ref="D16:E16"/>
    <mergeCell ref="D17:E17"/>
    <mergeCell ref="F17:G17"/>
    <mergeCell ref="A29:G29"/>
    <mergeCell ref="D26:E26"/>
    <mergeCell ref="D5:E5"/>
    <mergeCell ref="D6:E6"/>
    <mergeCell ref="D7:E7"/>
    <mergeCell ref="A33:D33"/>
    <mergeCell ref="H23:I23"/>
    <mergeCell ref="H24:I24"/>
    <mergeCell ref="H25:I25"/>
    <mergeCell ref="H26:I26"/>
    <mergeCell ref="D23:E23"/>
    <mergeCell ref="D25:E25"/>
    <mergeCell ref="F23:G23"/>
    <mergeCell ref="A27:C27"/>
    <mergeCell ref="A31:B31"/>
    <mergeCell ref="C31:D31"/>
    <mergeCell ref="E31:G31"/>
    <mergeCell ref="H29:I29"/>
    <mergeCell ref="D24:E24"/>
    <mergeCell ref="F21:G21"/>
    <mergeCell ref="F22:G22"/>
    <mergeCell ref="F26:G26"/>
    <mergeCell ref="F24:G24"/>
    <mergeCell ref="F25:G25"/>
    <mergeCell ref="A2:I2"/>
    <mergeCell ref="H8:I8"/>
    <mergeCell ref="H3:I3"/>
    <mergeCell ref="H4:I4"/>
    <mergeCell ref="H5:I5"/>
    <mergeCell ref="H6:I6"/>
    <mergeCell ref="H7:I7"/>
    <mergeCell ref="F3:G3"/>
    <mergeCell ref="F5:G5"/>
    <mergeCell ref="F6:G6"/>
    <mergeCell ref="F7:G7"/>
    <mergeCell ref="F8:G8"/>
    <mergeCell ref="D8:E8"/>
    <mergeCell ref="F4:G4"/>
    <mergeCell ref="D3:E3"/>
    <mergeCell ref="D4:E4"/>
    <mergeCell ref="A20:I20"/>
    <mergeCell ref="H21:I21"/>
    <mergeCell ref="H22:I22"/>
    <mergeCell ref="D21:E21"/>
    <mergeCell ref="A11:I11"/>
    <mergeCell ref="D13:E13"/>
    <mergeCell ref="D14:E14"/>
    <mergeCell ref="D22:E22"/>
    <mergeCell ref="F12:G12"/>
    <mergeCell ref="D12:E12"/>
  </mergeCells>
  <conditionalFormatting sqref="B34">
    <cfRule type="cellIs" dxfId="5" priority="2" operator="greaterThan">
      <formula>5</formula>
    </cfRule>
    <cfRule type="cellIs" dxfId="4" priority="3" operator="greaterThan">
      <formula>5</formula>
    </cfRule>
    <cfRule type="cellIs" priority="4" operator="greaterThan">
      <formula>5</formula>
    </cfRule>
  </conditionalFormatting>
  <conditionalFormatting sqref="D34">
    <cfRule type="cellIs" dxfId="3" priority="1" operator="greaterThan">
      <formula>500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workbookViewId="0">
      <selection sqref="A1:M35"/>
    </sheetView>
  </sheetViews>
  <sheetFormatPr defaultRowHeight="15" x14ac:dyDescent="0.25"/>
  <cols>
    <col min="13" max="13" width="12.7109375" customWidth="1"/>
  </cols>
  <sheetData>
    <row r="1" spans="1:14" x14ac:dyDescent="0.25">
      <c r="A1" s="34" t="s">
        <v>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17"/>
    </row>
    <row r="2" spans="1:14" x14ac:dyDescent="0.25">
      <c r="A2" s="27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17"/>
    </row>
    <row r="3" spans="1:14" x14ac:dyDescent="0.25">
      <c r="A3" s="21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17"/>
    </row>
    <row r="4" spans="1:14" x14ac:dyDescent="0.25">
      <c r="A4" s="21" t="s">
        <v>30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17"/>
    </row>
    <row r="5" spans="1:14" x14ac:dyDescent="0.25">
      <c r="A5" s="21" t="s">
        <v>31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  <c r="N5" s="17"/>
    </row>
    <row r="6" spans="1:14" x14ac:dyDescent="0.25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  <c r="N6" s="17"/>
    </row>
    <row r="7" spans="1:14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  <c r="N7" s="17"/>
    </row>
    <row r="8" spans="1:14" x14ac:dyDescent="0.25">
      <c r="A8" s="35" t="s">
        <v>33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17"/>
    </row>
    <row r="9" spans="1:14" x14ac:dyDescent="0.25">
      <c r="A9" s="21" t="s">
        <v>34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  <c r="N9" s="17"/>
    </row>
    <row r="10" spans="1:14" x14ac:dyDescent="0.25">
      <c r="A10" s="21" t="s">
        <v>35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  <c r="N10" s="17"/>
    </row>
    <row r="11" spans="1:14" x14ac:dyDescent="0.25">
      <c r="A11" s="21" t="s">
        <v>36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  <c r="N11" s="17"/>
    </row>
    <row r="12" spans="1:14" x14ac:dyDescent="0.25">
      <c r="A12" s="27" t="s">
        <v>37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  <c r="N12" s="17"/>
    </row>
    <row r="13" spans="1:14" x14ac:dyDescent="0.25">
      <c r="A13" s="21" t="s">
        <v>38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17"/>
    </row>
    <row r="14" spans="1:14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17"/>
    </row>
    <row r="15" spans="1:14" x14ac:dyDescent="0.25">
      <c r="A15" s="35" t="s">
        <v>39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17"/>
    </row>
    <row r="16" spans="1:14" x14ac:dyDescent="0.25">
      <c r="A16" s="21" t="s">
        <v>58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/>
      <c r="N16" s="17"/>
    </row>
    <row r="17" spans="1:14" x14ac:dyDescent="0.25">
      <c r="A17" s="21" t="s">
        <v>41</v>
      </c>
      <c r="B17" s="22"/>
      <c r="C17" s="22"/>
      <c r="D17" s="22"/>
      <c r="E17" s="22"/>
      <c r="F17" s="22"/>
      <c r="G17" s="22"/>
      <c r="H17" s="22"/>
      <c r="I17" s="22"/>
      <c r="J17" s="24"/>
      <c r="K17" s="24"/>
      <c r="L17" s="24"/>
      <c r="M17" s="25"/>
      <c r="N17" s="17"/>
    </row>
    <row r="18" spans="1:14" x14ac:dyDescent="0.25">
      <c r="A18" s="21" t="s">
        <v>42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17"/>
    </row>
    <row r="19" spans="1:14" x14ac:dyDescent="0.25">
      <c r="A19" s="21" t="s">
        <v>43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  <c r="N19" s="17"/>
    </row>
    <row r="20" spans="1:14" x14ac:dyDescent="0.25">
      <c r="A20" s="27" t="s">
        <v>44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  <c r="N20" s="17"/>
    </row>
    <row r="21" spans="1:14" x14ac:dyDescent="0.25">
      <c r="A21" s="21" t="s">
        <v>45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  <c r="N21" s="17"/>
    </row>
    <row r="22" spans="1:14" x14ac:dyDescent="0.25">
      <c r="A22" s="21" t="s">
        <v>46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17"/>
    </row>
    <row r="23" spans="1:14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7"/>
    </row>
    <row r="24" spans="1:14" x14ac:dyDescent="0.25">
      <c r="A24" s="35" t="s">
        <v>47</v>
      </c>
      <c r="B24" s="24"/>
      <c r="C24" s="24"/>
      <c r="D24" s="24"/>
      <c r="E24" s="24"/>
      <c r="F24" s="24"/>
      <c r="G24" s="24"/>
      <c r="H24" s="24"/>
      <c r="I24" s="24"/>
      <c r="J24" s="22"/>
      <c r="K24" s="22"/>
      <c r="L24" s="22"/>
      <c r="M24" s="23"/>
      <c r="N24" s="17"/>
    </row>
    <row r="25" spans="1:14" x14ac:dyDescent="0.25">
      <c r="A25" s="27" t="s">
        <v>48</v>
      </c>
      <c r="B25" s="24"/>
      <c r="C25" s="24"/>
      <c r="D25" s="24"/>
      <c r="E25" s="24"/>
      <c r="F25" s="24"/>
      <c r="G25" s="24"/>
      <c r="H25" s="24"/>
      <c r="I25" s="24"/>
      <c r="J25" s="22"/>
      <c r="K25" s="22"/>
      <c r="L25" s="22"/>
      <c r="M25" s="23"/>
      <c r="N25" s="17"/>
    </row>
    <row r="26" spans="1:14" x14ac:dyDescent="0.25">
      <c r="A26" s="27" t="s">
        <v>49</v>
      </c>
      <c r="B26" s="24"/>
      <c r="C26" s="24"/>
      <c r="D26" s="24"/>
      <c r="E26" s="24"/>
      <c r="F26" s="24"/>
      <c r="G26" s="24"/>
      <c r="H26" s="24"/>
      <c r="I26" s="24"/>
      <c r="J26" s="22"/>
      <c r="K26" s="22"/>
      <c r="L26" s="22"/>
      <c r="M26" s="23"/>
      <c r="N26" s="17"/>
    </row>
    <row r="27" spans="1:14" x14ac:dyDescent="0.25">
      <c r="A27" s="27" t="s">
        <v>50</v>
      </c>
      <c r="B27" s="24"/>
      <c r="C27" s="24"/>
      <c r="D27" s="24"/>
      <c r="E27" s="24"/>
      <c r="F27" s="24"/>
      <c r="G27" s="24"/>
      <c r="H27" s="24"/>
      <c r="I27" s="24"/>
      <c r="J27" s="22"/>
      <c r="K27" s="22"/>
      <c r="L27" s="22"/>
      <c r="M27" s="23"/>
      <c r="N27" s="17"/>
    </row>
    <row r="28" spans="1:14" x14ac:dyDescent="0.25">
      <c r="A28" s="27" t="s">
        <v>51</v>
      </c>
      <c r="B28" s="24"/>
      <c r="C28" s="24"/>
      <c r="D28" s="24"/>
      <c r="E28" s="24"/>
      <c r="F28" s="24"/>
      <c r="G28" s="24"/>
      <c r="H28" s="24"/>
      <c r="I28" s="24"/>
      <c r="J28" s="22"/>
      <c r="K28" s="22"/>
      <c r="L28" s="22"/>
      <c r="M28" s="23"/>
      <c r="N28" s="17"/>
    </row>
    <row r="29" spans="1:14" x14ac:dyDescent="0.25">
      <c r="A29" s="27"/>
      <c r="B29" s="24"/>
      <c r="C29" s="24"/>
      <c r="D29" s="24"/>
      <c r="E29" s="24"/>
      <c r="F29" s="24"/>
      <c r="G29" s="24"/>
      <c r="H29" s="24"/>
      <c r="I29" s="24"/>
      <c r="J29" s="22"/>
      <c r="K29" s="22"/>
      <c r="L29" s="22"/>
      <c r="M29" s="23"/>
      <c r="N29" s="17"/>
    </row>
    <row r="30" spans="1:14" x14ac:dyDescent="0.25">
      <c r="A30" s="35" t="s">
        <v>52</v>
      </c>
      <c r="B30" s="37"/>
      <c r="C30" s="37"/>
      <c r="D30" s="37"/>
      <c r="E30" s="38"/>
      <c r="F30" s="37"/>
      <c r="G30" s="24"/>
      <c r="H30" s="24"/>
      <c r="I30" s="24"/>
      <c r="J30" s="22"/>
      <c r="K30" s="22"/>
      <c r="L30" s="22"/>
      <c r="M30" s="23"/>
      <c r="N30" s="17"/>
    </row>
    <row r="31" spans="1:14" x14ac:dyDescent="0.25">
      <c r="A31" s="27" t="s">
        <v>59</v>
      </c>
      <c r="B31" s="37"/>
      <c r="C31" s="37"/>
      <c r="D31" s="37"/>
      <c r="E31" s="38"/>
      <c r="F31" s="37"/>
      <c r="G31" s="24"/>
      <c r="H31" s="24"/>
      <c r="I31" s="24"/>
      <c r="J31" s="22"/>
      <c r="K31" s="22"/>
      <c r="L31" s="22"/>
      <c r="M31" s="23"/>
      <c r="N31" s="17"/>
    </row>
    <row r="32" spans="1:14" x14ac:dyDescent="0.25">
      <c r="A32" s="29" t="s">
        <v>60</v>
      </c>
      <c r="B32" s="37"/>
      <c r="C32" s="37"/>
      <c r="D32" s="37"/>
      <c r="E32" s="38"/>
      <c r="F32" s="37"/>
      <c r="G32" s="24"/>
      <c r="H32" s="24"/>
      <c r="I32" s="24"/>
      <c r="J32" s="22"/>
      <c r="K32" s="22"/>
      <c r="L32" s="22"/>
      <c r="M32" s="23"/>
      <c r="N32" s="17"/>
    </row>
    <row r="33" spans="1:14" x14ac:dyDescent="0.25">
      <c r="A33" s="27" t="s">
        <v>61</v>
      </c>
      <c r="B33" s="37"/>
      <c r="C33" s="37"/>
      <c r="D33" s="37"/>
      <c r="E33" s="38"/>
      <c r="F33" s="37"/>
      <c r="G33" s="24"/>
      <c r="H33" s="24"/>
      <c r="I33" s="24"/>
      <c r="J33" s="22"/>
      <c r="K33" s="22"/>
      <c r="L33" s="22"/>
      <c r="M33" s="23"/>
      <c r="N33" s="17"/>
    </row>
    <row r="34" spans="1:14" x14ac:dyDescent="0.25">
      <c r="A34" s="27"/>
      <c r="B34" s="37"/>
      <c r="C34" s="37"/>
      <c r="D34" s="37"/>
      <c r="E34" s="38"/>
      <c r="F34" s="37"/>
      <c r="G34" s="24"/>
      <c r="H34" s="24"/>
      <c r="I34" s="24"/>
      <c r="J34" s="22"/>
      <c r="K34" s="22"/>
      <c r="L34" s="22"/>
      <c r="M34" s="23"/>
      <c r="N34" s="17"/>
    </row>
    <row r="35" spans="1:14" x14ac:dyDescent="0.25">
      <c r="A35" s="39" t="s">
        <v>62</v>
      </c>
      <c r="B35" s="41"/>
      <c r="C35" s="41"/>
      <c r="D35" s="41"/>
      <c r="E35" s="42"/>
      <c r="F35" s="41"/>
      <c r="G35" s="40"/>
      <c r="H35" s="40"/>
      <c r="I35" s="40"/>
      <c r="J35" s="43"/>
      <c r="K35" s="43"/>
      <c r="L35" s="43"/>
      <c r="M35" s="44"/>
      <c r="N35" s="17"/>
    </row>
    <row r="36" spans="1:14" x14ac:dyDescent="0.25">
      <c r="A36" s="45"/>
      <c r="B36" s="46"/>
      <c r="C36" s="46"/>
      <c r="D36" s="46"/>
      <c r="E36" s="47"/>
      <c r="F36" s="46"/>
      <c r="G36" s="45"/>
      <c r="H36" s="45"/>
      <c r="I36" s="45"/>
      <c r="J36" s="48"/>
      <c r="K36" s="48"/>
      <c r="L36" s="48"/>
      <c r="M36" s="48"/>
      <c r="N36" s="17"/>
    </row>
    <row r="37" spans="1:14" x14ac:dyDescent="0.25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4" x14ac:dyDescent="0.25">
      <c r="A38" s="49"/>
      <c r="B38" s="51"/>
      <c r="C38" s="51"/>
      <c r="D38" s="51"/>
      <c r="E38" s="51"/>
      <c r="F38" s="51"/>
      <c r="G38" s="51"/>
      <c r="H38" s="51"/>
      <c r="I38" s="51"/>
      <c r="J38" s="51"/>
      <c r="K38" s="49"/>
      <c r="L38" s="49"/>
      <c r="M38" s="49"/>
    </row>
    <row r="39" spans="1:14" x14ac:dyDescent="0.25">
      <c r="A39" s="49"/>
      <c r="B39" s="51"/>
      <c r="C39" s="51"/>
      <c r="D39" s="51"/>
      <c r="E39" s="51"/>
      <c r="F39" s="51"/>
      <c r="G39" s="51"/>
      <c r="H39" s="51"/>
      <c r="I39" s="51"/>
      <c r="J39" s="51"/>
      <c r="K39" s="49"/>
      <c r="L39" s="49"/>
      <c r="M39" s="49"/>
    </row>
    <row r="40" spans="1:14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4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4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</row>
  </sheetData>
  <sheetProtection password="CBCB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workbookViewId="0">
      <selection activeCell="L31" sqref="L31"/>
    </sheetView>
  </sheetViews>
  <sheetFormatPr defaultRowHeight="15" x14ac:dyDescent="0.25"/>
  <cols>
    <col min="1" max="1" width="21.140625" customWidth="1"/>
    <col min="2" max="2" width="19.7109375" customWidth="1"/>
    <col min="3" max="3" width="20" customWidth="1"/>
  </cols>
  <sheetData>
    <row r="1" spans="1:9" x14ac:dyDescent="0.25">
      <c r="A1" s="3" t="s">
        <v>0</v>
      </c>
      <c r="B1" s="1"/>
      <c r="C1" s="1"/>
      <c r="D1" s="1"/>
      <c r="E1" s="2"/>
      <c r="F1" s="1"/>
    </row>
    <row r="2" spans="1:9" x14ac:dyDescent="0.25">
      <c r="A2" s="88" t="s">
        <v>1</v>
      </c>
      <c r="B2" s="89"/>
      <c r="C2" s="89"/>
      <c r="D2" s="89"/>
      <c r="E2" s="89"/>
      <c r="F2" s="89"/>
      <c r="G2" s="89"/>
      <c r="H2" s="89"/>
      <c r="I2" s="90"/>
    </row>
    <row r="3" spans="1:9" x14ac:dyDescent="0.25">
      <c r="A3" s="67" t="s">
        <v>2</v>
      </c>
      <c r="B3" s="67" t="s">
        <v>3</v>
      </c>
      <c r="C3" s="67" t="s">
        <v>4</v>
      </c>
      <c r="D3" s="93" t="s">
        <v>5</v>
      </c>
      <c r="E3" s="102"/>
      <c r="F3" s="95" t="s">
        <v>6</v>
      </c>
      <c r="G3" s="96"/>
      <c r="H3" s="93" t="s">
        <v>7</v>
      </c>
      <c r="I3" s="94"/>
    </row>
    <row r="4" spans="1:9" x14ac:dyDescent="0.25">
      <c r="A4" s="16" t="s">
        <v>63</v>
      </c>
      <c r="B4" s="16">
        <v>25</v>
      </c>
      <c r="C4" s="16">
        <v>50</v>
      </c>
      <c r="D4" s="100">
        <f>IF(B4*C4=0,"",B4*C4)</f>
        <v>1250</v>
      </c>
      <c r="E4" s="103"/>
      <c r="F4" s="97">
        <f>IF(D4="","",D4/$I$31)</f>
        <v>2.8695939432743262E-2</v>
      </c>
      <c r="G4" s="98"/>
      <c r="H4" s="91">
        <f>IF(C4="","",C4)</f>
        <v>50</v>
      </c>
      <c r="I4" s="92"/>
    </row>
    <row r="5" spans="1:9" x14ac:dyDescent="0.25">
      <c r="A5" s="16" t="s">
        <v>64</v>
      </c>
      <c r="B5" s="16">
        <v>35</v>
      </c>
      <c r="C5" s="16">
        <v>75</v>
      </c>
      <c r="D5" s="100">
        <f>IF(B5*C5=0,"",B5*C5)</f>
        <v>2625</v>
      </c>
      <c r="E5" s="103"/>
      <c r="F5" s="97">
        <f>IF(D5="","",D5/$I$31)</f>
        <v>6.0261472808760846E-2</v>
      </c>
      <c r="G5" s="98"/>
      <c r="H5" s="91">
        <f>IF(C5="","",C5)</f>
        <v>75</v>
      </c>
      <c r="I5" s="92"/>
    </row>
    <row r="6" spans="1:9" x14ac:dyDescent="0.25">
      <c r="A6" s="16"/>
      <c r="B6" s="16"/>
      <c r="C6" s="16"/>
      <c r="D6" s="100" t="str">
        <f>IF(B6*C6=0,"",B6*C6)</f>
        <v/>
      </c>
      <c r="E6" s="103"/>
      <c r="F6" s="97" t="str">
        <f>IF(D6="","",D6/$I$31)</f>
        <v/>
      </c>
      <c r="G6" s="98"/>
      <c r="H6" s="91" t="str">
        <f>IF(C6="","",C6)</f>
        <v/>
      </c>
      <c r="I6" s="92"/>
    </row>
    <row r="7" spans="1:9" x14ac:dyDescent="0.25">
      <c r="A7" s="16"/>
      <c r="B7" s="16"/>
      <c r="C7" s="16"/>
      <c r="D7" s="100" t="str">
        <f>IF(B7*C7=0,"",B7*C7)</f>
        <v/>
      </c>
      <c r="E7" s="101"/>
      <c r="F7" s="97" t="str">
        <f>IF(D7="","",D7/$I$31)</f>
        <v/>
      </c>
      <c r="G7" s="99"/>
      <c r="H7" s="91" t="str">
        <f>IF(C7="","",C7)</f>
        <v/>
      </c>
      <c r="I7" s="92"/>
    </row>
    <row r="8" spans="1:9" x14ac:dyDescent="0.25">
      <c r="A8" s="16"/>
      <c r="B8" s="16"/>
      <c r="C8" s="16"/>
      <c r="D8" s="100" t="str">
        <f>IF(B8*C8=0,"",B8*C8)</f>
        <v/>
      </c>
      <c r="E8" s="101"/>
      <c r="F8" s="97" t="str">
        <f>IF(D8="","",D8/$I$31)</f>
        <v/>
      </c>
      <c r="G8" s="99"/>
      <c r="H8" s="91" t="str">
        <f>IF(C8="","",C8)</f>
        <v/>
      </c>
      <c r="I8" s="92"/>
    </row>
    <row r="9" spans="1:9" x14ac:dyDescent="0.25">
      <c r="A9" s="110" t="s">
        <v>8</v>
      </c>
      <c r="B9" s="121"/>
      <c r="C9" s="122"/>
      <c r="D9" s="9">
        <f>SUM(D4:E8)</f>
        <v>3875</v>
      </c>
      <c r="E9" s="12" t="s">
        <v>9</v>
      </c>
      <c r="F9" s="10">
        <f>SUM(F4:G8)</f>
        <v>8.8957412241504108E-2</v>
      </c>
      <c r="G9" s="12" t="s">
        <v>10</v>
      </c>
      <c r="H9" s="11">
        <f>SUM(H4:I8)</f>
        <v>125</v>
      </c>
      <c r="I9" s="12" t="s">
        <v>11</v>
      </c>
    </row>
    <row r="10" spans="1:9" x14ac:dyDescent="0.25">
      <c r="A10" s="30"/>
      <c r="B10" s="30"/>
      <c r="C10" s="30"/>
      <c r="D10" s="31"/>
      <c r="E10" s="32"/>
      <c r="F10" s="33"/>
      <c r="G10" s="32"/>
      <c r="H10" s="33"/>
      <c r="I10" s="32"/>
    </row>
    <row r="11" spans="1:9" x14ac:dyDescent="0.25">
      <c r="A11" s="78" t="s">
        <v>12</v>
      </c>
      <c r="B11" s="79"/>
      <c r="C11" s="79"/>
      <c r="D11" s="79"/>
      <c r="E11" s="79"/>
      <c r="F11" s="79"/>
      <c r="G11" s="79"/>
      <c r="H11" s="79"/>
      <c r="I11" s="80"/>
    </row>
    <row r="12" spans="1:9" x14ac:dyDescent="0.25">
      <c r="A12" s="66" t="s">
        <v>65</v>
      </c>
      <c r="B12" s="66" t="s">
        <v>3</v>
      </c>
      <c r="C12" s="66" t="s">
        <v>4</v>
      </c>
      <c r="D12" s="86" t="s">
        <v>5</v>
      </c>
      <c r="E12" s="87"/>
      <c r="F12" s="84" t="s">
        <v>6</v>
      </c>
      <c r="G12" s="85"/>
      <c r="H12" s="123"/>
      <c r="I12" s="124"/>
    </row>
    <row r="13" spans="1:9" x14ac:dyDescent="0.25">
      <c r="A13" s="16" t="s">
        <v>14</v>
      </c>
      <c r="B13" s="16">
        <v>15</v>
      </c>
      <c r="C13" s="16">
        <v>100</v>
      </c>
      <c r="D13" s="81">
        <f>IF(B13*C13=0,"",B13*C13)</f>
        <v>1500</v>
      </c>
      <c r="E13" s="82"/>
      <c r="F13" s="129">
        <f>IF(D13="","",D13/$I$31)</f>
        <v>3.4435127319291915E-2</v>
      </c>
      <c r="G13" s="130"/>
      <c r="H13" s="125"/>
      <c r="I13" s="126"/>
    </row>
    <row r="14" spans="1:9" x14ac:dyDescent="0.25">
      <c r="A14" s="16" t="s">
        <v>15</v>
      </c>
      <c r="B14" s="16">
        <v>15</v>
      </c>
      <c r="C14" s="16">
        <v>250</v>
      </c>
      <c r="D14" s="81">
        <f>IF(B14*C14=0,"",B14*C14)</f>
        <v>3750</v>
      </c>
      <c r="E14" s="82"/>
      <c r="F14" s="129">
        <f>IF(D14="","",D14/$I$31)</f>
        <v>8.6087818298229785E-2</v>
      </c>
      <c r="G14" s="130"/>
      <c r="H14" s="125"/>
      <c r="I14" s="126"/>
    </row>
    <row r="15" spans="1:9" x14ac:dyDescent="0.25">
      <c r="A15" s="16"/>
      <c r="B15" s="16"/>
      <c r="C15" s="16"/>
      <c r="D15" s="81" t="str">
        <f>IF(B15*C15=0,"",B15*C15)</f>
        <v/>
      </c>
      <c r="E15" s="132"/>
      <c r="F15" s="129" t="str">
        <f>IF(D15="","",D15/$I$31)</f>
        <v/>
      </c>
      <c r="G15" s="131"/>
      <c r="H15" s="125"/>
      <c r="I15" s="126"/>
    </row>
    <row r="16" spans="1:9" x14ac:dyDescent="0.25">
      <c r="A16" s="16"/>
      <c r="B16" s="16"/>
      <c r="C16" s="16"/>
      <c r="D16" s="81" t="str">
        <f>IF(B16*C16=0,"",B16*C16)</f>
        <v/>
      </c>
      <c r="E16" s="132"/>
      <c r="F16" s="129" t="str">
        <f>IF(D16="","",D16/$I$31)</f>
        <v/>
      </c>
      <c r="G16" s="131"/>
      <c r="H16" s="125"/>
      <c r="I16" s="126"/>
    </row>
    <row r="17" spans="1:9" x14ac:dyDescent="0.25">
      <c r="A17" s="16"/>
      <c r="B17" s="16"/>
      <c r="C17" s="16"/>
      <c r="D17" s="81" t="str">
        <f>IF(B17*C17=0,"",B17*C17)</f>
        <v/>
      </c>
      <c r="E17" s="132"/>
      <c r="F17" s="129" t="str">
        <f>IF(D17="","",D17/$I$31)</f>
        <v/>
      </c>
      <c r="G17" s="131"/>
      <c r="H17" s="125"/>
      <c r="I17" s="126"/>
    </row>
    <row r="18" spans="1:9" x14ac:dyDescent="0.25">
      <c r="A18" s="110" t="s">
        <v>8</v>
      </c>
      <c r="B18" s="121"/>
      <c r="C18" s="122"/>
      <c r="D18" s="9">
        <f>SUM(D13:E17)</f>
        <v>5250</v>
      </c>
      <c r="E18" s="12" t="s">
        <v>9</v>
      </c>
      <c r="F18" s="10">
        <f>SUM(F13:G17)</f>
        <v>0.12052294561752169</v>
      </c>
      <c r="G18" s="12" t="s">
        <v>10</v>
      </c>
      <c r="H18" s="127"/>
      <c r="I18" s="128"/>
    </row>
    <row r="19" spans="1:9" x14ac:dyDescent="0.25">
      <c r="A19" s="5"/>
      <c r="B19" s="5"/>
      <c r="C19" s="5"/>
      <c r="D19" s="5"/>
      <c r="E19" s="6"/>
      <c r="F19" s="5"/>
      <c r="G19" s="7"/>
      <c r="H19" s="4"/>
    </row>
    <row r="20" spans="1:9" x14ac:dyDescent="0.25">
      <c r="A20" s="70" t="s">
        <v>16</v>
      </c>
      <c r="B20" s="71"/>
      <c r="C20" s="71"/>
      <c r="D20" s="71"/>
      <c r="E20" s="71"/>
      <c r="F20" s="71"/>
      <c r="G20" s="71"/>
      <c r="H20" s="71"/>
      <c r="I20" s="72"/>
    </row>
    <row r="21" spans="1:9" x14ac:dyDescent="0.25">
      <c r="A21" s="68" t="s">
        <v>17</v>
      </c>
      <c r="B21" s="68" t="s">
        <v>3</v>
      </c>
      <c r="C21" s="68" t="s">
        <v>4</v>
      </c>
      <c r="D21" s="73" t="s">
        <v>5</v>
      </c>
      <c r="E21" s="77"/>
      <c r="F21" s="104" t="s">
        <v>6</v>
      </c>
      <c r="G21" s="77"/>
      <c r="H21" s="73" t="s">
        <v>7</v>
      </c>
      <c r="I21" s="74"/>
    </row>
    <row r="22" spans="1:9" x14ac:dyDescent="0.25">
      <c r="A22" s="16">
        <v>10</v>
      </c>
      <c r="B22" s="16">
        <v>2.5</v>
      </c>
      <c r="C22" s="16">
        <v>75</v>
      </c>
      <c r="D22" s="75">
        <f>IF(A22*B22*C22=0,"",A22*B22*C22)</f>
        <v>1875</v>
      </c>
      <c r="E22" s="83"/>
      <c r="F22" s="105">
        <f>IF(D22="","",D22/$I$31)</f>
        <v>4.3043909149114892E-2</v>
      </c>
      <c r="G22" s="106"/>
      <c r="H22" s="75">
        <f>IF(B22="","",A22*B22)</f>
        <v>25</v>
      </c>
      <c r="I22" s="76"/>
    </row>
    <row r="23" spans="1:9" x14ac:dyDescent="0.25">
      <c r="A23" s="16">
        <v>5</v>
      </c>
      <c r="B23" s="16">
        <v>3</v>
      </c>
      <c r="C23" s="16">
        <v>100</v>
      </c>
      <c r="D23" s="75">
        <f t="shared" ref="D23:D26" si="0">IF(A23*B23*C23=0,"",A23*B23*C23)</f>
        <v>1500</v>
      </c>
      <c r="E23" s="83"/>
      <c r="F23" s="105">
        <f>IF(D23="","",D23/$I$31)</f>
        <v>3.4435127319291915E-2</v>
      </c>
      <c r="G23" s="106"/>
      <c r="H23" s="75">
        <f t="shared" ref="H23:H26" si="1">IF(B23="","",A23*B23)</f>
        <v>15</v>
      </c>
      <c r="I23" s="76"/>
    </row>
    <row r="24" spans="1:9" x14ac:dyDescent="0.25">
      <c r="A24" s="16"/>
      <c r="B24" s="16"/>
      <c r="C24" s="16"/>
      <c r="D24" s="75" t="str">
        <f t="shared" si="0"/>
        <v/>
      </c>
      <c r="E24" s="83"/>
      <c r="F24" s="105" t="str">
        <f>IF(D24="","",D24/$I$31)</f>
        <v/>
      </c>
      <c r="G24" s="106"/>
      <c r="H24" s="75" t="str">
        <f t="shared" si="1"/>
        <v/>
      </c>
      <c r="I24" s="76"/>
    </row>
    <row r="25" spans="1:9" x14ac:dyDescent="0.25">
      <c r="A25" s="16"/>
      <c r="B25" s="16"/>
      <c r="C25" s="16"/>
      <c r="D25" s="75" t="str">
        <f t="shared" si="0"/>
        <v/>
      </c>
      <c r="E25" s="83"/>
      <c r="F25" s="105" t="str">
        <f>IF(D25="","",D25/$I$31)</f>
        <v/>
      </c>
      <c r="G25" s="106"/>
      <c r="H25" s="75" t="str">
        <f t="shared" si="1"/>
        <v/>
      </c>
      <c r="I25" s="76"/>
    </row>
    <row r="26" spans="1:9" x14ac:dyDescent="0.25">
      <c r="A26" s="16"/>
      <c r="B26" s="16"/>
      <c r="C26" s="16"/>
      <c r="D26" s="75" t="str">
        <f t="shared" si="0"/>
        <v/>
      </c>
      <c r="E26" s="83"/>
      <c r="F26" s="105" t="str">
        <f>IF(D26="","",D26/$I$31)</f>
        <v/>
      </c>
      <c r="G26" s="106"/>
      <c r="H26" s="75" t="str">
        <f t="shared" si="1"/>
        <v/>
      </c>
      <c r="I26" s="76"/>
    </row>
    <row r="27" spans="1:9" x14ac:dyDescent="0.25">
      <c r="A27" s="110" t="s">
        <v>8</v>
      </c>
      <c r="B27" s="111"/>
      <c r="C27" s="112"/>
      <c r="D27" s="9">
        <f>SUM(D22:E26)</f>
        <v>3375</v>
      </c>
      <c r="E27" s="12" t="s">
        <v>9</v>
      </c>
      <c r="F27" s="10">
        <f>SUM(F22:G26)</f>
        <v>7.7479036468406814E-2</v>
      </c>
      <c r="G27" s="12" t="s">
        <v>10</v>
      </c>
      <c r="H27" s="11">
        <f>SUM(H22:I26)</f>
        <v>40</v>
      </c>
      <c r="I27" s="12" t="s">
        <v>11</v>
      </c>
    </row>
    <row r="28" spans="1:9" x14ac:dyDescent="0.25">
      <c r="A28" s="1"/>
      <c r="B28" s="1"/>
      <c r="C28" s="1"/>
      <c r="D28" s="1"/>
      <c r="E28" s="2"/>
      <c r="F28" s="1"/>
    </row>
    <row r="29" spans="1:9" x14ac:dyDescent="0.25">
      <c r="A29" s="70" t="s">
        <v>18</v>
      </c>
      <c r="B29" s="71"/>
      <c r="C29" s="71"/>
      <c r="D29" s="71"/>
      <c r="E29" s="71"/>
      <c r="F29" s="71"/>
      <c r="G29" s="133"/>
      <c r="H29" s="116" t="s">
        <v>19</v>
      </c>
      <c r="I29" s="117"/>
    </row>
    <row r="30" spans="1:9" x14ac:dyDescent="0.25">
      <c r="A30" s="120" t="s">
        <v>17</v>
      </c>
      <c r="B30" s="120"/>
      <c r="C30" s="120" t="s">
        <v>20</v>
      </c>
      <c r="D30" s="120"/>
      <c r="E30" s="118" t="s">
        <v>21</v>
      </c>
      <c r="F30" s="119"/>
      <c r="G30" s="119"/>
      <c r="H30" s="26" t="s">
        <v>22</v>
      </c>
      <c r="I30" s="26" t="s">
        <v>23</v>
      </c>
    </row>
    <row r="31" spans="1:9" x14ac:dyDescent="0.25">
      <c r="A31" s="134">
        <v>5</v>
      </c>
      <c r="B31" s="135"/>
      <c r="C31" s="75">
        <v>1.4999999999999999E-2</v>
      </c>
      <c r="D31" s="83"/>
      <c r="E31" s="105">
        <f>A31*C31</f>
        <v>7.4999999999999997E-2</v>
      </c>
      <c r="F31" s="115"/>
      <c r="G31" s="76"/>
      <c r="H31" s="26">
        <v>1</v>
      </c>
      <c r="I31" s="26">
        <v>43560.17</v>
      </c>
    </row>
    <row r="32" spans="1:9" x14ac:dyDescent="0.25">
      <c r="A32" s="1"/>
      <c r="B32" s="1"/>
      <c r="C32" s="1"/>
      <c r="D32" s="1"/>
      <c r="E32" s="2"/>
      <c r="F32" s="1"/>
    </row>
    <row r="33" spans="1:9" x14ac:dyDescent="0.25">
      <c r="A33" s="107" t="s">
        <v>24</v>
      </c>
      <c r="B33" s="108"/>
      <c r="C33" s="108"/>
      <c r="D33" s="109"/>
    </row>
    <row r="34" spans="1:9" x14ac:dyDescent="0.25">
      <c r="A34" s="8" t="s">
        <v>25</v>
      </c>
      <c r="B34" s="15">
        <f>SUM(F9+F18+F27+E31)</f>
        <v>0.36195939432743263</v>
      </c>
      <c r="C34" s="8" t="s">
        <v>26</v>
      </c>
      <c r="D34" s="15">
        <f>H9+H27</f>
        <v>165</v>
      </c>
      <c r="E34" s="13"/>
      <c r="F34" s="3"/>
      <c r="G34" s="14"/>
      <c r="H34" s="14"/>
      <c r="I34" s="14"/>
    </row>
  </sheetData>
  <sheetProtection password="CBCB" sheet="1" objects="1" scenarios="1" selectLockedCells="1" selectUnlockedCells="1"/>
  <mergeCells count="64">
    <mergeCell ref="A18:C18"/>
    <mergeCell ref="A20:I20"/>
    <mergeCell ref="D21:E21"/>
    <mergeCell ref="F21:G21"/>
    <mergeCell ref="H21:I21"/>
    <mergeCell ref="A2:I2"/>
    <mergeCell ref="D3:E3"/>
    <mergeCell ref="F3:G3"/>
    <mergeCell ref="H3:I3"/>
    <mergeCell ref="D8:E8"/>
    <mergeCell ref="F8:G8"/>
    <mergeCell ref="H8:I8"/>
    <mergeCell ref="D6:E6"/>
    <mergeCell ref="F6:G6"/>
    <mergeCell ref="H6:I6"/>
    <mergeCell ref="D7:E7"/>
    <mergeCell ref="F7:G7"/>
    <mergeCell ref="A30:B30"/>
    <mergeCell ref="C30:D30"/>
    <mergeCell ref="E30:G30"/>
    <mergeCell ref="A33:D33"/>
    <mergeCell ref="A31:B31"/>
    <mergeCell ref="C31:D31"/>
    <mergeCell ref="E31:G31"/>
    <mergeCell ref="D26:E26"/>
    <mergeCell ref="F26:G26"/>
    <mergeCell ref="H26:I26"/>
    <mergeCell ref="A27:C27"/>
    <mergeCell ref="H29:I29"/>
    <mergeCell ref="A29:G29"/>
    <mergeCell ref="D24:E24"/>
    <mergeCell ref="F24:G24"/>
    <mergeCell ref="H24:I24"/>
    <mergeCell ref="D25:E25"/>
    <mergeCell ref="F25:G25"/>
    <mergeCell ref="H25:I25"/>
    <mergeCell ref="D22:E22"/>
    <mergeCell ref="F22:G22"/>
    <mergeCell ref="H22:I22"/>
    <mergeCell ref="D23:E23"/>
    <mergeCell ref="F23:G23"/>
    <mergeCell ref="H23:I23"/>
    <mergeCell ref="D15:E15"/>
    <mergeCell ref="F15:G15"/>
    <mergeCell ref="D16:E16"/>
    <mergeCell ref="F16:G16"/>
    <mergeCell ref="D17:E17"/>
    <mergeCell ref="F17:G17"/>
    <mergeCell ref="A9:C9"/>
    <mergeCell ref="A11:I11"/>
    <mergeCell ref="H12:I18"/>
    <mergeCell ref="H7:I7"/>
    <mergeCell ref="D4:E4"/>
    <mergeCell ref="F4:G4"/>
    <mergeCell ref="H4:I4"/>
    <mergeCell ref="D5:E5"/>
    <mergeCell ref="F5:G5"/>
    <mergeCell ref="H5:I5"/>
    <mergeCell ref="D12:E12"/>
    <mergeCell ref="F12:G12"/>
    <mergeCell ref="D13:E13"/>
    <mergeCell ref="F13:G13"/>
    <mergeCell ref="D14:E14"/>
    <mergeCell ref="F14:G14"/>
  </mergeCells>
  <conditionalFormatting sqref="B34">
    <cfRule type="cellIs" dxfId="2" priority="2" operator="greaterThan">
      <formula>5</formula>
    </cfRule>
    <cfRule type="cellIs" dxfId="1" priority="3" operator="greaterThan">
      <formula>5</formula>
    </cfRule>
    <cfRule type="cellIs" priority="4" operator="greaterThan">
      <formula>5</formula>
    </cfRule>
  </conditionalFormatting>
  <conditionalFormatting sqref="D34">
    <cfRule type="cellIs" dxfId="0" priority="1" operator="greaterThan">
      <formula>500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340573E3D3447AEB5B162B8F8548A" ma:contentTypeVersion="13" ma:contentTypeDescription="Create a new document." ma:contentTypeScope="" ma:versionID="0583c09837e0fbacbf8d9ddab46b31ee">
  <xsd:schema xmlns:xsd="http://www.w3.org/2001/XMLSchema" xmlns:xs="http://www.w3.org/2001/XMLSchema" xmlns:p="http://schemas.microsoft.com/office/2006/metadata/properties" xmlns:ns3="8abcb5e9-6509-486a-bd6c-d729b706f527" xmlns:ns4="dc02176e-81d2-4725-98ca-7c47b7c5c863" targetNamespace="http://schemas.microsoft.com/office/2006/metadata/properties" ma:root="true" ma:fieldsID="daccc7a8a73dcb48e3651698d4b51ccd" ns3:_="" ns4:_="">
    <xsd:import namespace="8abcb5e9-6509-486a-bd6c-d729b706f527"/>
    <xsd:import namespace="dc02176e-81d2-4725-98ca-7c47b7c5c8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b5e9-6509-486a-bd6c-d729b706f5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2176e-81d2-4725-98ca-7c47b7c5c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B99483-86CF-4B86-BFE9-71DD960D7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bcb5e9-6509-486a-bd6c-d729b706f527"/>
    <ds:schemaRef ds:uri="dc02176e-81d2-4725-98ca-7c47b7c5c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7927C3-0AC4-48B1-A140-C1DB02618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E61EEB-4690-4611-8E57-5AE1F2F3EEE2}">
  <ds:schemaRefs>
    <ds:schemaRef ds:uri="http://purl.org/dc/dcmitype/"/>
    <ds:schemaRef ds:uri="dc02176e-81d2-4725-98ca-7c47b7c5c863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abcb5e9-6509-486a-bd6c-d729b706f52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CALCULATOR</vt:lpstr>
      <vt:lpstr>INSTRUCTIONS</vt:lpstr>
      <vt:lpstr>SAMPLE</vt:lpstr>
      <vt:lpstr>CALCULATOR!Print_Area</vt:lpstr>
    </vt:vector>
  </TitlesOfParts>
  <Manager/>
  <Company>SWRCB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Wellington Warmerdam</dc:creator>
  <cp:keywords/>
  <dc:description/>
  <cp:lastModifiedBy>Shannon, Jacob J.@Waterboards</cp:lastModifiedBy>
  <cp:revision/>
  <dcterms:created xsi:type="dcterms:W3CDTF">2011-12-05T19:15:20Z</dcterms:created>
  <dcterms:modified xsi:type="dcterms:W3CDTF">2021-03-25T18:16:15Z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0x010100FC6340573E3D3447AEB5B162B8F8548A</vt:lpwstr>
  </property>
</Properties>
</file>