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18195" windowHeight="12330" activeTab="2"/>
  </bookViews>
  <sheets>
    <sheet name="CALCULATOR" sheetId="1" r:id="rId1"/>
    <sheet name="INSTRUCTIONS" sheetId="2" r:id="rId2"/>
    <sheet name="SAMPLE" sheetId="3" r:id="rId3"/>
  </sheets>
  <definedNames>
    <definedName name="_xlnm.Print_Area" localSheetId="0">CALCULATOR!$A$1:$I$68</definedName>
  </definedNames>
  <calcPr calcId="145621"/>
</workbook>
</file>

<file path=xl/calcChain.xml><?xml version="1.0" encoding="utf-8"?>
<calcChain xmlns="http://schemas.openxmlformats.org/spreadsheetml/2006/main">
  <c r="A31" i="1" l="1"/>
  <c r="A31" i="3"/>
  <c r="E31" i="3" s="1"/>
  <c r="H26" i="3"/>
  <c r="D26" i="3"/>
  <c r="F26" i="3" s="1"/>
  <c r="H25" i="3"/>
  <c r="D25" i="3"/>
  <c r="F25" i="3" s="1"/>
  <c r="H24" i="3"/>
  <c r="D24" i="3"/>
  <c r="F24" i="3" s="1"/>
  <c r="H23" i="3"/>
  <c r="D23" i="3"/>
  <c r="F23" i="3" s="1"/>
  <c r="H22" i="3"/>
  <c r="D22" i="3"/>
  <c r="D27" i="3" s="1"/>
  <c r="D17" i="3"/>
  <c r="F17" i="3" s="1"/>
  <c r="D16" i="3"/>
  <c r="F16" i="3" s="1"/>
  <c r="D15" i="3"/>
  <c r="F15" i="3" s="1"/>
  <c r="D14" i="3"/>
  <c r="F14" i="3" s="1"/>
  <c r="D13" i="3"/>
  <c r="F13" i="3" s="1"/>
  <c r="D12" i="3"/>
  <c r="F12" i="3" s="1"/>
  <c r="H9" i="3"/>
  <c r="D9" i="3"/>
  <c r="F9" i="3" s="1"/>
  <c r="H8" i="3"/>
  <c r="F8" i="3"/>
  <c r="D8" i="3"/>
  <c r="H7" i="3"/>
  <c r="D7" i="3"/>
  <c r="F7" i="3" s="1"/>
  <c r="H6" i="3"/>
  <c r="D6" i="3"/>
  <c r="F6" i="3" s="1"/>
  <c r="H5" i="3"/>
  <c r="D5" i="3"/>
  <c r="F5" i="3" s="1"/>
  <c r="H4" i="3"/>
  <c r="H18" i="3" s="1"/>
  <c r="D4" i="3"/>
  <c r="H27" i="3" l="1"/>
  <c r="D34" i="3" s="1"/>
  <c r="D18" i="3"/>
  <c r="F4" i="3"/>
  <c r="F18" i="3" s="1"/>
  <c r="F22" i="3"/>
  <c r="F27" i="3" s="1"/>
  <c r="H5" i="1"/>
  <c r="H6" i="1"/>
  <c r="H7" i="1"/>
  <c r="H8" i="1"/>
  <c r="H9" i="1"/>
  <c r="H4" i="1"/>
  <c r="D16" i="1"/>
  <c r="F16" i="1" s="1"/>
  <c r="D17" i="1"/>
  <c r="F17" i="1" s="1"/>
  <c r="D15" i="1"/>
  <c r="F15" i="1" s="1"/>
  <c r="D14" i="1"/>
  <c r="F14" i="1" s="1"/>
  <c r="D13" i="1"/>
  <c r="F13" i="1" s="1"/>
  <c r="D12" i="1"/>
  <c r="F12" i="1" s="1"/>
  <c r="B34" i="3" l="1"/>
  <c r="H18" i="1"/>
  <c r="E31" i="1"/>
  <c r="D9" i="1" l="1"/>
  <c r="F9" i="1" s="1"/>
  <c r="D8" i="1"/>
  <c r="F8" i="1" s="1"/>
  <c r="H23" i="1" l="1"/>
  <c r="H24" i="1"/>
  <c r="H25" i="1"/>
  <c r="H26" i="1"/>
  <c r="H22" i="1"/>
  <c r="D23" i="1"/>
  <c r="F23" i="1" s="1"/>
  <c r="D24" i="1"/>
  <c r="F24" i="1" s="1"/>
  <c r="D25" i="1"/>
  <c r="F25" i="1" s="1"/>
  <c r="D26" i="1"/>
  <c r="F26" i="1" s="1"/>
  <c r="D22" i="1"/>
  <c r="D5" i="1"/>
  <c r="F5" i="1" s="1"/>
  <c r="D6" i="1"/>
  <c r="F6" i="1" s="1"/>
  <c r="D7" i="1"/>
  <c r="F7" i="1" s="1"/>
  <c r="D4" i="1"/>
  <c r="F4" i="1" l="1"/>
  <c r="F18" i="1" s="1"/>
  <c r="D18" i="1"/>
  <c r="H27" i="1"/>
  <c r="D34" i="1" s="1"/>
  <c r="D27" i="1"/>
  <c r="F22" i="1"/>
  <c r="F27" i="1" s="1"/>
  <c r="B34" i="1" l="1"/>
</calcChain>
</file>

<file path=xl/sharedStrings.xml><?xml version="1.0" encoding="utf-8"?>
<sst xmlns="http://schemas.openxmlformats.org/spreadsheetml/2006/main" count="138" uniqueCount="61">
  <si>
    <t>Width (ft)</t>
  </si>
  <si>
    <t>Length (ft)</t>
  </si>
  <si>
    <t>Total Disturbance (acres)</t>
  </si>
  <si>
    <t>Acres</t>
  </si>
  <si>
    <t>CONVERSION</t>
  </si>
  <si>
    <t>Number of Trees</t>
  </si>
  <si>
    <t>Disturbance per tree (acres)</t>
  </si>
  <si>
    <t>Disturbance (acres)</t>
  </si>
  <si>
    <t xml:space="preserve">TOTAL DISTURBANCE </t>
  </si>
  <si>
    <t>acres</t>
  </si>
  <si>
    <t>TOTAL PROJECT SIZE</t>
  </si>
  <si>
    <t>ACRES:</t>
  </si>
  <si>
    <t>LINEAR FEET:</t>
  </si>
  <si>
    <t>1.  NUMBER OF TREES:  Estimate total number of individual trees by species and by various size classes based on length and width.</t>
  </si>
  <si>
    <t>CANOPY REMOVAL AREA CALCULATIONS</t>
  </si>
  <si>
    <t xml:space="preserve">2.  LWM LENGTH:  Measure (or estimate) the total length of all LWM pieces. </t>
  </si>
  <si>
    <r>
      <t>feet</t>
    </r>
    <r>
      <rPr>
        <b/>
        <sz val="11"/>
        <color theme="1"/>
        <rFont val="Calibri"/>
        <family val="2"/>
      </rPr>
      <t>²</t>
    </r>
  </si>
  <si>
    <t>LARGE WOODY MATERIAL CALCULATIONS:</t>
  </si>
  <si>
    <t>Mill Creek Site 1</t>
  </si>
  <si>
    <t>INSTRUCTIONS FOR FILLING OUT LARGE WOODY MATERIAL (LWM) PROJECT SIZE CALCULATOR.  Updated 5/28/14.</t>
  </si>
  <si>
    <t xml:space="preserve">PROJECT SIZE CALCULATOR FOR LARGE WOODY MATERIAL (LWM) PROJECTS </t>
  </si>
  <si>
    <t>Linear Impact (ft)</t>
  </si>
  <si>
    <t>linear ft</t>
  </si>
  <si>
    <t>STREAM ZONE OPERATIONAL AREAS:</t>
  </si>
  <si>
    <t xml:space="preserve">STREAM ZONE OPERATIONAL AREAS </t>
  </si>
  <si>
    <t>ACCESS TRAIL OPERATIONAL AREAS</t>
  </si>
  <si>
    <t>2.  WIDTH (ft): Include the width for each individual stream zone operational area in feet.</t>
  </si>
  <si>
    <t>ACCESS TRAIL OPERATIONAL AREAS:</t>
  </si>
  <si>
    <t xml:space="preserve">1.  OPERATION AREA IDENTIFICATION (ID):  Identify stream zone operational areas by individual name or number. </t>
  </si>
  <si>
    <t>AREA ID</t>
  </si>
  <si>
    <t>TRAIL ID</t>
  </si>
  <si>
    <t xml:space="preserve">3.  LENGTH (ft): Include the length for each individual stream zone operational area in feet. </t>
  </si>
  <si>
    <t>2.  WIDTH (ft): Include the average width for each individual access trail or road in feet.</t>
  </si>
  <si>
    <t xml:space="preserve">3.  LENGTH (ft): Include the total length for each individual access trail or road in feet. </t>
  </si>
  <si>
    <t>NOTE! Existing access trails and roads do not need to be included in the project size calculation provided grading, significant disturbance,</t>
  </si>
  <si>
    <t>or other modificaiton will not occur. New roads and existing roads that will be modified need to be included in project size calculations.</t>
  </si>
  <si>
    <r>
      <t>QUESTIONS?</t>
    </r>
    <r>
      <rPr>
        <sz val="11"/>
        <color theme="1"/>
        <rFont val="Calibri"/>
        <family val="2"/>
        <scheme val="minor"/>
      </rPr>
      <t xml:space="preserve">  Contact Jonathan Warmerdam, NCRWQCB, at (707) 576-2468 or via email at Jonathan.Warmerdam@waterboards.ca.gov</t>
    </r>
  </si>
  <si>
    <t xml:space="preserve">LARGE WOODY MATERIAL CALCULATIONS </t>
  </si>
  <si>
    <t xml:space="preserve">1.  TRAIL IDENTIFICATION (ID):  Identify access trail and road operational areas by individual name or number. </t>
  </si>
  <si>
    <t>3.  LWM WIDTH:  Measure (or estimate) the large end diameter of LWM pieces.</t>
  </si>
  <si>
    <r>
      <t>Disturbance (ft</t>
    </r>
    <r>
      <rPr>
        <b/>
        <sz val="11"/>
        <color theme="1"/>
        <rFont val="Calibri"/>
        <family val="2"/>
      </rPr>
      <t>²</t>
    </r>
    <r>
      <rPr>
        <b/>
        <sz val="11"/>
        <color theme="1"/>
        <rFont val="Calibri"/>
        <family val="2"/>
        <scheme val="minor"/>
      </rPr>
      <t>)</t>
    </r>
  </si>
  <si>
    <r>
      <t>Feet</t>
    </r>
    <r>
      <rPr>
        <b/>
        <sz val="11"/>
        <color theme="1"/>
        <rFont val="Calibri"/>
        <family val="2"/>
      </rPr>
      <t>²</t>
    </r>
  </si>
  <si>
    <t xml:space="preserve">Project applicant should only fill out the empty white cells on the LWM Project Size Calculator. The Calculator will automatically </t>
  </si>
  <si>
    <t>calculate the total project size (in acreage and linear feet) as you enter more information. The project must not exceed 5 acres and</t>
  </si>
  <si>
    <t>500 linear feet of streambank disturbance to be consistent with: (1) CEQA Categorical Exemption 15333 for Small Habitat Restoration</t>
  </si>
  <si>
    <t>Projects; (2) SWRCB General 401 Certification for Small Habitat Restoration Projects; and (3) Coho HELP Act Projects.</t>
  </si>
  <si>
    <t>NOTE!  If a proposed project exceeds the allowable size limits, the "Total Project Size" value will turn red, and the project size must</t>
  </si>
  <si>
    <t>be reduced. After project size is calculated, a copy of the spreadsheet may be included in permit applications to provide detail and verify</t>
  </si>
  <si>
    <t xml:space="preserve"> total project area. Use of the calculator is not a requirement of any permit, does not eliminate the requirement to complete all</t>
  </si>
  <si>
    <t>permit information regarding project size, and does not ensure permit eligibility.</t>
  </si>
  <si>
    <t>NOTE! Project applicants should conservatively group LWM pieces into categories based on width and length (e.g. 25 trees - 2.5' W x 75' L).</t>
  </si>
  <si>
    <t>CANOPY REMOVAL AREA CALCULATIONS:</t>
  </si>
  <si>
    <t>QUESTIONS?  Contact Jonathan Warmerdam, NCRWQCB, at (707) 576-2468 or via email at Jonathan.Warmerdam@waterboards.ca.gov</t>
  </si>
  <si>
    <r>
      <t>INSTRUCTIONS FOR FILLING OUT LARGE WOODY MATERIAL (LWM) PROJECT SIZE CALCULATOR.</t>
    </r>
    <r>
      <rPr>
        <sz val="11"/>
        <color theme="1"/>
        <rFont val="Calibri"/>
        <family val="2"/>
        <scheme val="minor"/>
      </rPr>
      <t xml:space="preserve">         Updated 5/28/14.</t>
    </r>
  </si>
  <si>
    <t>Mill Creek  Site 2</t>
  </si>
  <si>
    <t>Skid Trail A</t>
  </si>
  <si>
    <t>Skid Trail B</t>
  </si>
  <si>
    <t>Road Segment C</t>
  </si>
  <si>
    <t>Road Segment D</t>
  </si>
  <si>
    <t>ft²</t>
  </si>
  <si>
    <t>Canopy removal area is automatically calculated based on the total number of trees provided in the LWM calculations above.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</si>
</sst>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color theme="1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theme="9" tint="0.399945066682943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-0.24994659260841701"/>
        <bgColor indexed="64"/>
      </patternFill>
    </fill>
    <fill>
      <patternFill patternType="solid">
        <fgColor theme="2" tint="-9.9948118533890809E-2"/>
        <bgColor indexed="64"/>
      </patternFill>
    </fill>
    <fill>
      <patternFill patternType="solid">
        <fgColor theme="3" tint="0.599963377788628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6699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3999450666829432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0" fillId="0" borderId="0" xfId="0" applyAlignment="1">
      <alignment horizontal="left"/>
    </xf>
    <xf numFmtId="2" fontId="0" fillId="0" borderId="0" xfId="0" applyNumberFormat="1" applyAlignment="1">
      <alignment horizontal="left"/>
    </xf>
    <xf numFmtId="0" fontId="1" fillId="0" borderId="0" xfId="0" applyFont="1" applyAlignment="1">
      <alignment horizontal="left"/>
    </xf>
    <xf numFmtId="0" fontId="0" fillId="0" borderId="0" xfId="0" applyBorder="1" applyAlignment="1"/>
    <xf numFmtId="0" fontId="0" fillId="0" borderId="0" xfId="0" applyFill="1" applyBorder="1" applyAlignment="1">
      <alignment horizontal="left"/>
    </xf>
    <xf numFmtId="2" fontId="0" fillId="0" borderId="0" xfId="0" applyNumberFormat="1" applyFill="1" applyBorder="1" applyAlignment="1">
      <alignment horizontal="left"/>
    </xf>
    <xf numFmtId="0" fontId="0" fillId="0" borderId="0" xfId="0" applyFill="1" applyBorder="1" applyAlignment="1"/>
    <xf numFmtId="0" fontId="1" fillId="2" borderId="2" xfId="0" applyFont="1" applyFill="1" applyBorder="1" applyAlignment="1">
      <alignment horizontal="left"/>
    </xf>
    <xf numFmtId="1" fontId="1" fillId="5" borderId="2" xfId="0" applyNumberFormat="1" applyFont="1" applyFill="1" applyBorder="1" applyAlignment="1" applyProtection="1">
      <alignment horizontal="right"/>
    </xf>
    <xf numFmtId="2" fontId="1" fillId="5" borderId="2" xfId="0" applyNumberFormat="1" applyFont="1" applyFill="1" applyBorder="1" applyAlignment="1" applyProtection="1">
      <alignment horizontal="right"/>
    </xf>
    <xf numFmtId="2" fontId="1" fillId="5" borderId="5" xfId="0" applyNumberFormat="1" applyFont="1" applyFill="1" applyBorder="1" applyAlignment="1" applyProtection="1">
      <alignment horizontal="right"/>
    </xf>
    <xf numFmtId="0" fontId="1" fillId="5" borderId="4" xfId="0" applyFont="1" applyFill="1" applyBorder="1" applyAlignment="1">
      <alignment horizontal="right"/>
    </xf>
    <xf numFmtId="2" fontId="1" fillId="0" borderId="0" xfId="0" applyNumberFormat="1" applyFont="1" applyAlignment="1">
      <alignment horizontal="left"/>
    </xf>
    <xf numFmtId="0" fontId="1" fillId="0" borderId="0" xfId="0" applyFont="1"/>
    <xf numFmtId="2" fontId="1" fillId="2" borderId="4" xfId="0" applyNumberFormat="1" applyFont="1" applyFill="1" applyBorder="1" applyAlignment="1">
      <alignment horizontal="left"/>
    </xf>
    <xf numFmtId="0" fontId="0" fillId="0" borderId="1" xfId="0" applyFill="1" applyBorder="1" applyAlignment="1" applyProtection="1">
      <alignment horizontal="left"/>
      <protection locked="0"/>
    </xf>
    <xf numFmtId="0" fontId="0" fillId="0" borderId="0" xfId="0" applyProtection="1">
      <protection locked="0"/>
    </xf>
    <xf numFmtId="0" fontId="0" fillId="0" borderId="0" xfId="0" applyProtection="1"/>
    <xf numFmtId="0" fontId="0" fillId="7" borderId="7" xfId="0" applyFill="1" applyBorder="1" applyProtection="1"/>
    <xf numFmtId="0" fontId="0" fillId="7" borderId="8" xfId="0" applyFill="1" applyBorder="1" applyProtection="1"/>
    <xf numFmtId="0" fontId="0" fillId="7" borderId="9" xfId="0" applyFill="1" applyBorder="1" applyProtection="1"/>
    <xf numFmtId="0" fontId="0" fillId="7" borderId="0" xfId="0" applyFill="1" applyBorder="1" applyProtection="1"/>
    <xf numFmtId="0" fontId="0" fillId="7" borderId="10" xfId="0" applyFill="1" applyBorder="1" applyProtection="1"/>
    <xf numFmtId="0" fontId="3" fillId="7" borderId="9" xfId="0" applyFont="1" applyFill="1" applyBorder="1" applyProtection="1"/>
    <xf numFmtId="0" fontId="0" fillId="7" borderId="0" xfId="0" applyFill="1" applyBorder="1"/>
    <xf numFmtId="0" fontId="0" fillId="7" borderId="10" xfId="0" applyFill="1" applyBorder="1"/>
    <xf numFmtId="0" fontId="0" fillId="7" borderId="9" xfId="0" applyFill="1" applyBorder="1"/>
    <xf numFmtId="0" fontId="0" fillId="0" borderId="11" xfId="0" applyBorder="1"/>
    <xf numFmtId="0" fontId="0" fillId="0" borderId="12" xfId="0" applyBorder="1"/>
    <xf numFmtId="0" fontId="1" fillId="5" borderId="1" xfId="0" applyFont="1" applyFill="1" applyBorder="1" applyAlignment="1">
      <alignment horizontal="center"/>
    </xf>
    <xf numFmtId="0" fontId="3" fillId="11" borderId="2" xfId="0" applyFont="1" applyFill="1" applyBorder="1" applyAlignment="1">
      <alignment horizontal="left"/>
    </xf>
    <xf numFmtId="0" fontId="0" fillId="11" borderId="4" xfId="0" applyFont="1" applyFill="1" applyBorder="1" applyAlignment="1"/>
    <xf numFmtId="0" fontId="0" fillId="11" borderId="4" xfId="0" applyFont="1" applyFill="1" applyBorder="1" applyAlignment="1"/>
    <xf numFmtId="0" fontId="1" fillId="3" borderId="1" xfId="0" applyFont="1" applyFill="1" applyBorder="1" applyAlignment="1">
      <alignment horizontal="left"/>
    </xf>
    <xf numFmtId="0" fontId="1" fillId="9" borderId="1" xfId="0" applyFont="1" applyFill="1" applyBorder="1" applyAlignment="1">
      <alignment horizontal="left"/>
    </xf>
    <xf numFmtId="0" fontId="0" fillId="0" borderId="5" xfId="0" applyBorder="1"/>
    <xf numFmtId="0" fontId="0" fillId="7" borderId="9" xfId="0" applyFont="1" applyFill="1" applyBorder="1" applyProtection="1"/>
    <xf numFmtId="0" fontId="0" fillId="0" borderId="0" xfId="0" applyBorder="1"/>
    <xf numFmtId="0" fontId="0" fillId="0" borderId="0" xfId="0" applyBorder="1" applyAlignment="1">
      <alignment horizontal="left"/>
    </xf>
    <xf numFmtId="2" fontId="0" fillId="0" borderId="0" xfId="0" applyNumberFormat="1" applyBorder="1" applyAlignment="1">
      <alignment horizontal="left"/>
    </xf>
    <xf numFmtId="0" fontId="3" fillId="7" borderId="6" xfId="0" applyFont="1" applyFill="1" applyBorder="1" applyProtection="1"/>
    <xf numFmtId="0" fontId="3" fillId="7" borderId="9" xfId="0" applyFont="1" applyFill="1" applyBorder="1"/>
    <xf numFmtId="0" fontId="0" fillId="0" borderId="9" xfId="0" applyBorder="1" applyAlignment="1">
      <alignment horizontal="left"/>
    </xf>
    <xf numFmtId="0" fontId="3" fillId="7" borderId="5" xfId="0" applyFont="1" applyFill="1" applyBorder="1" applyProtection="1"/>
    <xf numFmtId="0" fontId="0" fillId="7" borderId="11" xfId="0" applyFill="1" applyBorder="1"/>
    <xf numFmtId="0" fontId="0" fillId="7" borderId="12" xfId="0" applyFill="1" applyBorder="1"/>
    <xf numFmtId="0" fontId="0" fillId="0" borderId="0" xfId="0" applyFill="1" applyAlignment="1">
      <alignment horizontal="left"/>
    </xf>
    <xf numFmtId="0" fontId="0" fillId="0" borderId="0" xfId="0" applyFill="1" applyBorder="1" applyProtection="1"/>
    <xf numFmtId="0" fontId="0" fillId="0" borderId="0" xfId="0" applyFill="1" applyBorder="1"/>
    <xf numFmtId="0" fontId="1" fillId="8" borderId="2" xfId="0" applyFont="1" applyFill="1" applyBorder="1" applyAlignment="1">
      <alignment horizontal="left"/>
    </xf>
    <xf numFmtId="0" fontId="1" fillId="8" borderId="3" xfId="0" applyFont="1" applyFill="1" applyBorder="1" applyAlignment="1">
      <alignment horizontal="left"/>
    </xf>
    <xf numFmtId="0" fontId="1" fillId="8" borderId="4" xfId="0" applyFont="1" applyFill="1" applyBorder="1" applyAlignment="1">
      <alignment horizontal="left"/>
    </xf>
    <xf numFmtId="2" fontId="0" fillId="3" borderId="2" xfId="0" applyNumberFormat="1" applyFill="1" applyBorder="1" applyAlignment="1" applyProtection="1">
      <alignment horizontal="left"/>
    </xf>
    <xf numFmtId="0" fontId="0" fillId="0" borderId="4" xfId="0" applyBorder="1" applyAlignment="1"/>
    <xf numFmtId="0" fontId="0" fillId="9" borderId="2" xfId="0" applyFill="1" applyBorder="1" applyAlignment="1">
      <alignment horizontal="left"/>
    </xf>
    <xf numFmtId="0" fontId="0" fillId="9" borderId="4" xfId="0" applyFill="1" applyBorder="1" applyAlignment="1">
      <alignment horizontal="left"/>
    </xf>
    <xf numFmtId="2" fontId="1" fillId="9" borderId="2" xfId="0" applyNumberFormat="1" applyFont="1" applyFill="1" applyBorder="1" applyAlignment="1">
      <alignment horizontal="left"/>
    </xf>
    <xf numFmtId="0" fontId="1" fillId="9" borderId="4" xfId="0" applyFont="1" applyFill="1" applyBorder="1" applyAlignment="1">
      <alignment horizontal="left"/>
    </xf>
    <xf numFmtId="2" fontId="0" fillId="9" borderId="2" xfId="0" applyNumberFormat="1" applyFill="1" applyBorder="1" applyAlignment="1">
      <alignment horizontal="left"/>
    </xf>
    <xf numFmtId="2" fontId="0" fillId="9" borderId="4" xfId="0" applyNumberFormat="1" applyFill="1" applyBorder="1" applyAlignment="1">
      <alignment horizontal="left"/>
    </xf>
    <xf numFmtId="0" fontId="0" fillId="8" borderId="4" xfId="0" applyFill="1" applyBorder="1" applyAlignment="1">
      <alignment horizontal="left"/>
    </xf>
    <xf numFmtId="0" fontId="1" fillId="9" borderId="2" xfId="0" applyFont="1" applyFill="1" applyBorder="1" applyAlignment="1">
      <alignment horizontal="left"/>
    </xf>
    <xf numFmtId="0" fontId="1" fillId="9" borderId="4" xfId="0" applyFont="1" applyFill="1" applyBorder="1" applyAlignment="1"/>
    <xf numFmtId="0" fontId="0" fillId="9" borderId="4" xfId="0" applyFill="1" applyBorder="1" applyAlignment="1"/>
    <xf numFmtId="0" fontId="1" fillId="6" borderId="2" xfId="0" applyFont="1" applyFill="1" applyBorder="1" applyAlignment="1">
      <alignment horizontal="left"/>
    </xf>
    <xf numFmtId="0" fontId="0" fillId="6" borderId="3" xfId="0" applyFill="1" applyBorder="1" applyAlignment="1">
      <alignment horizontal="left"/>
    </xf>
    <xf numFmtId="0" fontId="0" fillId="6" borderId="4" xfId="0" applyFill="1" applyBorder="1" applyAlignment="1">
      <alignment horizontal="left"/>
    </xf>
    <xf numFmtId="1" fontId="0" fillId="3" borderId="2" xfId="0" applyNumberFormat="1" applyFill="1" applyBorder="1" applyAlignment="1" applyProtection="1">
      <alignment horizontal="left"/>
    </xf>
    <xf numFmtId="0" fontId="0" fillId="0" borderId="4" xfId="0" applyBorder="1" applyAlignment="1">
      <alignment horizontal="left"/>
    </xf>
    <xf numFmtId="0" fontId="0" fillId="3" borderId="2" xfId="0" applyFill="1" applyBorder="1" applyAlignment="1">
      <alignment horizontal="left"/>
    </xf>
    <xf numFmtId="0" fontId="0" fillId="3" borderId="4" xfId="0" applyFill="1" applyBorder="1" applyAlignment="1"/>
    <xf numFmtId="0" fontId="1" fillId="3" borderId="2" xfId="0" applyFont="1" applyFill="1" applyBorder="1" applyAlignment="1">
      <alignment horizontal="left"/>
    </xf>
    <xf numFmtId="0" fontId="1" fillId="3" borderId="4" xfId="0" applyFont="1" applyFill="1" applyBorder="1" applyAlignment="1"/>
    <xf numFmtId="2" fontId="1" fillId="3" borderId="1" xfId="0" applyNumberFormat="1" applyFont="1" applyFill="1" applyBorder="1" applyAlignment="1">
      <alignment horizontal="left"/>
    </xf>
    <xf numFmtId="0" fontId="1" fillId="3" borderId="1" xfId="0" applyFont="1" applyFill="1" applyBorder="1" applyAlignment="1">
      <alignment horizontal="left"/>
    </xf>
    <xf numFmtId="2" fontId="0" fillId="3" borderId="4" xfId="0" applyNumberFormat="1" applyFill="1" applyBorder="1" applyAlignment="1" applyProtection="1">
      <alignment horizontal="left"/>
    </xf>
    <xf numFmtId="1" fontId="0" fillId="3" borderId="4" xfId="0" applyNumberFormat="1" applyFill="1" applyBorder="1" applyAlignment="1" applyProtection="1">
      <alignment horizontal="left"/>
    </xf>
    <xf numFmtId="0" fontId="1" fillId="0" borderId="4" xfId="0" applyFont="1" applyBorder="1" applyAlignment="1">
      <alignment horizontal="left"/>
    </xf>
    <xf numFmtId="0" fontId="1" fillId="4" borderId="2" xfId="0" applyFont="1" applyFill="1" applyBorder="1" applyAlignment="1">
      <alignment horizontal="left"/>
    </xf>
    <xf numFmtId="0" fontId="0" fillId="0" borderId="3" xfId="0" applyBorder="1" applyAlignment="1">
      <alignment horizontal="left"/>
    </xf>
    <xf numFmtId="0" fontId="1" fillId="5" borderId="2" xfId="0" applyFont="1" applyFill="1" applyBorder="1" applyAlignment="1" applyProtection="1">
      <alignment horizontal="left"/>
    </xf>
    <xf numFmtId="0" fontId="1" fillId="0" borderId="3" xfId="0" applyFont="1" applyBorder="1" applyAlignment="1" applyProtection="1">
      <alignment horizontal="left"/>
    </xf>
    <xf numFmtId="0" fontId="1" fillId="0" borderId="4" xfId="0" applyFont="1" applyBorder="1" applyAlignment="1" applyProtection="1">
      <alignment horizontal="left"/>
    </xf>
    <xf numFmtId="0" fontId="0" fillId="12" borderId="2" xfId="0" applyFill="1" applyBorder="1" applyAlignment="1" applyProtection="1">
      <alignment horizontal="left"/>
    </xf>
    <xf numFmtId="0" fontId="0" fillId="12" borderId="4" xfId="0" applyFill="1" applyBorder="1" applyAlignment="1" applyProtection="1">
      <alignment horizontal="left"/>
    </xf>
    <xf numFmtId="0" fontId="0" fillId="9" borderId="3" xfId="0" applyFill="1" applyBorder="1" applyAlignment="1"/>
    <xf numFmtId="0" fontId="1" fillId="10" borderId="2" xfId="0" applyFont="1" applyFill="1" applyBorder="1" applyAlignment="1">
      <alignment horizontal="center"/>
    </xf>
    <xf numFmtId="0" fontId="0" fillId="10" borderId="4" xfId="0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left"/>
    </xf>
    <xf numFmtId="0" fontId="1" fillId="9" borderId="1" xfId="0" applyFont="1" applyFill="1" applyBorder="1" applyAlignment="1"/>
    <xf numFmtId="0" fontId="1" fillId="9" borderId="1" xfId="0" applyFont="1" applyFill="1" applyBorder="1" applyAlignment="1">
      <alignment horizontal="left"/>
    </xf>
    <xf numFmtId="0" fontId="2" fillId="11" borderId="2" xfId="0" applyFont="1" applyFill="1" applyBorder="1" applyAlignment="1">
      <alignment horizontal="left"/>
    </xf>
    <xf numFmtId="0" fontId="1" fillId="11" borderId="4" xfId="0" applyFont="1" applyFill="1" applyBorder="1" applyAlignment="1"/>
    <xf numFmtId="0" fontId="0" fillId="11" borderId="2" xfId="0" applyFont="1" applyFill="1" applyBorder="1" applyAlignment="1">
      <alignment horizontal="left"/>
    </xf>
    <xf numFmtId="0" fontId="0" fillId="11" borderId="4" xfId="0" applyFont="1" applyFill="1" applyBorder="1" applyAlignment="1"/>
    <xf numFmtId="0" fontId="0" fillId="0" borderId="3" xfId="0" applyBorder="1" applyAlignment="1" applyProtection="1">
      <alignment horizontal="left"/>
    </xf>
    <xf numFmtId="0" fontId="0" fillId="0" borderId="4" xfId="0" applyBorder="1" applyAlignment="1" applyProtection="1">
      <alignment horizontal="left"/>
    </xf>
    <xf numFmtId="0" fontId="0" fillId="12" borderId="2" xfId="0" applyFill="1" applyBorder="1" applyAlignment="1">
      <alignment horizontal="left"/>
    </xf>
    <xf numFmtId="0" fontId="0" fillId="12" borderId="4" xfId="0" applyFill="1" applyBorder="1" applyAlignment="1">
      <alignment horizontal="left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</dxfs>
  <tableStyles count="0" defaultTableStyle="TableStyleMedium2" defaultPivotStyle="PivotStyleLight16"/>
  <colors>
    <mruColors>
      <color rgb="FF669900"/>
      <color rgb="FF0099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1"/>
  <sheetViews>
    <sheetView topLeftCell="A51" workbookViewId="0">
      <selection activeCell="C9" sqref="C9"/>
    </sheetView>
  </sheetViews>
  <sheetFormatPr defaultRowHeight="15" x14ac:dyDescent="0.25"/>
  <cols>
    <col min="1" max="1" width="30.7109375" style="1" customWidth="1"/>
    <col min="2" max="3" width="17.7109375" style="1" customWidth="1"/>
    <col min="4" max="4" width="9.28515625" style="1" customWidth="1"/>
    <col min="5" max="5" width="9.28515625" style="2" customWidth="1"/>
    <col min="6" max="6" width="9.28515625" style="1" customWidth="1"/>
    <col min="7" max="9" width="9.28515625" customWidth="1"/>
  </cols>
  <sheetData>
    <row r="1" spans="1:9" x14ac:dyDescent="0.25">
      <c r="A1" s="3" t="s">
        <v>20</v>
      </c>
    </row>
    <row r="2" spans="1:9" x14ac:dyDescent="0.25">
      <c r="A2" s="65" t="s">
        <v>24</v>
      </c>
      <c r="B2" s="66"/>
      <c r="C2" s="66"/>
      <c r="D2" s="66"/>
      <c r="E2" s="66"/>
      <c r="F2" s="66"/>
      <c r="G2" s="66"/>
      <c r="H2" s="66"/>
      <c r="I2" s="67"/>
    </row>
    <row r="3" spans="1:9" x14ac:dyDescent="0.25">
      <c r="A3" s="34" t="s">
        <v>29</v>
      </c>
      <c r="B3" s="34" t="s">
        <v>0</v>
      </c>
      <c r="C3" s="34" t="s">
        <v>1</v>
      </c>
      <c r="D3" s="72" t="s">
        <v>40</v>
      </c>
      <c r="E3" s="78"/>
      <c r="F3" s="74" t="s">
        <v>7</v>
      </c>
      <c r="G3" s="75"/>
      <c r="H3" s="72" t="s">
        <v>21</v>
      </c>
      <c r="I3" s="73"/>
    </row>
    <row r="4" spans="1:9" x14ac:dyDescent="0.25">
      <c r="A4" s="16"/>
      <c r="B4" s="16"/>
      <c r="C4" s="16"/>
      <c r="D4" s="68" t="str">
        <f>IF(B4*C4=0,"",B4*C4)</f>
        <v/>
      </c>
      <c r="E4" s="69"/>
      <c r="F4" s="53" t="str">
        <f t="shared" ref="F4:F9" si="0">IF(D4="","",D4/$I$31)</f>
        <v/>
      </c>
      <c r="G4" s="54"/>
      <c r="H4" s="70" t="str">
        <f>IF(C4="","",C4)</f>
        <v/>
      </c>
      <c r="I4" s="71"/>
    </row>
    <row r="5" spans="1:9" x14ac:dyDescent="0.25">
      <c r="A5" s="16"/>
      <c r="B5" s="16"/>
      <c r="C5" s="16"/>
      <c r="D5" s="68" t="str">
        <f>IF(B5*C5=0,"",B5*C5)</f>
        <v/>
      </c>
      <c r="E5" s="69"/>
      <c r="F5" s="53" t="str">
        <f t="shared" si="0"/>
        <v/>
      </c>
      <c r="G5" s="54"/>
      <c r="H5" s="70" t="str">
        <f t="shared" ref="H5:H9" si="1">IF(C5="","",C5)</f>
        <v/>
      </c>
      <c r="I5" s="71"/>
    </row>
    <row r="6" spans="1:9" x14ac:dyDescent="0.25">
      <c r="A6" s="16"/>
      <c r="B6" s="16"/>
      <c r="C6" s="16"/>
      <c r="D6" s="68" t="str">
        <f>IF(B6*C6=0,"",B6*C6)</f>
        <v/>
      </c>
      <c r="E6" s="69"/>
      <c r="F6" s="53" t="str">
        <f t="shared" si="0"/>
        <v/>
      </c>
      <c r="G6" s="54"/>
      <c r="H6" s="70" t="str">
        <f t="shared" si="1"/>
        <v/>
      </c>
      <c r="I6" s="71"/>
    </row>
    <row r="7" spans="1:9" x14ac:dyDescent="0.25">
      <c r="A7" s="16"/>
      <c r="B7" s="16"/>
      <c r="C7" s="16"/>
      <c r="D7" s="68" t="str">
        <f t="shared" ref="D7:D9" si="2">IF(B7*C7=0,"",B7*C7)</f>
        <v/>
      </c>
      <c r="E7" s="77"/>
      <c r="F7" s="53" t="str">
        <f t="shared" si="0"/>
        <v/>
      </c>
      <c r="G7" s="76"/>
      <c r="H7" s="70" t="str">
        <f t="shared" si="1"/>
        <v/>
      </c>
      <c r="I7" s="71"/>
    </row>
    <row r="8" spans="1:9" x14ac:dyDescent="0.25">
      <c r="A8" s="16"/>
      <c r="B8" s="16"/>
      <c r="C8" s="16"/>
      <c r="D8" s="68" t="str">
        <f t="shared" si="2"/>
        <v/>
      </c>
      <c r="E8" s="77"/>
      <c r="F8" s="53" t="str">
        <f t="shared" si="0"/>
        <v/>
      </c>
      <c r="G8" s="76"/>
      <c r="H8" s="70" t="str">
        <f t="shared" si="1"/>
        <v/>
      </c>
      <c r="I8" s="71"/>
    </row>
    <row r="9" spans="1:9" x14ac:dyDescent="0.25">
      <c r="A9" s="16"/>
      <c r="B9" s="16"/>
      <c r="C9" s="16"/>
      <c r="D9" s="68" t="str">
        <f t="shared" si="2"/>
        <v/>
      </c>
      <c r="E9" s="77"/>
      <c r="F9" s="53" t="str">
        <f t="shared" si="0"/>
        <v/>
      </c>
      <c r="G9" s="76"/>
      <c r="H9" s="70" t="str">
        <f t="shared" si="1"/>
        <v/>
      </c>
      <c r="I9" s="71"/>
    </row>
    <row r="10" spans="1:9" x14ac:dyDescent="0.25">
      <c r="A10" s="65" t="s">
        <v>25</v>
      </c>
      <c r="B10" s="66"/>
      <c r="C10" s="66"/>
      <c r="D10" s="66"/>
      <c r="E10" s="66"/>
      <c r="F10" s="66"/>
      <c r="G10" s="66"/>
      <c r="H10" s="66"/>
      <c r="I10" s="67"/>
    </row>
    <row r="11" spans="1:9" x14ac:dyDescent="0.25">
      <c r="A11" s="34" t="s">
        <v>30</v>
      </c>
      <c r="B11" s="34" t="s">
        <v>0</v>
      </c>
      <c r="C11" s="34" t="s">
        <v>1</v>
      </c>
      <c r="D11" s="72" t="s">
        <v>40</v>
      </c>
      <c r="E11" s="78"/>
      <c r="F11" s="74" t="s">
        <v>7</v>
      </c>
      <c r="G11" s="75"/>
      <c r="H11" s="92"/>
      <c r="I11" s="93"/>
    </row>
    <row r="12" spans="1:9" x14ac:dyDescent="0.25">
      <c r="A12" s="16"/>
      <c r="B12" s="16"/>
      <c r="C12" s="16"/>
      <c r="D12" s="68" t="str">
        <f>IF(B12*C12=0,"",B12*C12)</f>
        <v/>
      </c>
      <c r="E12" s="69"/>
      <c r="F12" s="53" t="str">
        <f t="shared" ref="F12:F17" si="3">IF(D12="","",D12/$I$31)</f>
        <v/>
      </c>
      <c r="G12" s="54"/>
      <c r="H12" s="31"/>
      <c r="I12" s="32"/>
    </row>
    <row r="13" spans="1:9" x14ac:dyDescent="0.25">
      <c r="A13" s="16"/>
      <c r="B13" s="16"/>
      <c r="C13" s="16"/>
      <c r="D13" s="68" t="str">
        <f>IF(B13*C13=0,"",B13*C13)</f>
        <v/>
      </c>
      <c r="E13" s="69"/>
      <c r="F13" s="53" t="str">
        <f t="shared" si="3"/>
        <v/>
      </c>
      <c r="G13" s="54"/>
      <c r="H13" s="31"/>
      <c r="I13" s="32"/>
    </row>
    <row r="14" spans="1:9" x14ac:dyDescent="0.25">
      <c r="A14" s="16"/>
      <c r="B14" s="16"/>
      <c r="C14" s="16"/>
      <c r="D14" s="68" t="str">
        <f>IF(B14*C14=0,"",B14*C14)</f>
        <v/>
      </c>
      <c r="E14" s="69"/>
      <c r="F14" s="53" t="str">
        <f t="shared" si="3"/>
        <v/>
      </c>
      <c r="G14" s="54"/>
      <c r="H14" s="31"/>
      <c r="I14" s="32"/>
    </row>
    <row r="15" spans="1:9" x14ac:dyDescent="0.25">
      <c r="A15" s="16"/>
      <c r="B15" s="16"/>
      <c r="C15" s="16"/>
      <c r="D15" s="68" t="str">
        <f t="shared" ref="D15:D17" si="4">IF(B15*C15=0,"",B15*C15)</f>
        <v/>
      </c>
      <c r="E15" s="77"/>
      <c r="F15" s="53" t="str">
        <f t="shared" si="3"/>
        <v/>
      </c>
      <c r="G15" s="76"/>
      <c r="H15" s="31"/>
      <c r="I15" s="32"/>
    </row>
    <row r="16" spans="1:9" x14ac:dyDescent="0.25">
      <c r="A16" s="16"/>
      <c r="B16" s="16"/>
      <c r="C16" s="16"/>
      <c r="D16" s="68" t="str">
        <f>IF(B16*C16=0,"",B16*C16)</f>
        <v/>
      </c>
      <c r="E16" s="77"/>
      <c r="F16" s="53" t="str">
        <f t="shared" si="3"/>
        <v/>
      </c>
      <c r="G16" s="76"/>
      <c r="H16" s="94"/>
      <c r="I16" s="95"/>
    </row>
    <row r="17" spans="1:9" x14ac:dyDescent="0.25">
      <c r="A17" s="16"/>
      <c r="B17" s="16"/>
      <c r="C17" s="16"/>
      <c r="D17" s="68" t="str">
        <f t="shared" si="4"/>
        <v/>
      </c>
      <c r="E17" s="77"/>
      <c r="F17" s="53" t="str">
        <f t="shared" si="3"/>
        <v/>
      </c>
      <c r="G17" s="76"/>
      <c r="H17" s="94"/>
      <c r="I17" s="95"/>
    </row>
    <row r="18" spans="1:9" x14ac:dyDescent="0.25">
      <c r="A18" s="81" t="s">
        <v>8</v>
      </c>
      <c r="B18" s="96"/>
      <c r="C18" s="97"/>
      <c r="D18" s="9">
        <f>SUM(D4:D17)</f>
        <v>0</v>
      </c>
      <c r="E18" s="12" t="s">
        <v>16</v>
      </c>
      <c r="F18" s="10">
        <f>SUM(F4:F17)</f>
        <v>0</v>
      </c>
      <c r="G18" s="12" t="s">
        <v>9</v>
      </c>
      <c r="H18" s="11">
        <f>SUM(H4:H9)</f>
        <v>0</v>
      </c>
      <c r="I18" s="12" t="s">
        <v>22</v>
      </c>
    </row>
    <row r="19" spans="1:9" x14ac:dyDescent="0.25">
      <c r="A19" s="5"/>
      <c r="B19" s="5"/>
      <c r="C19" s="5"/>
      <c r="D19" s="5"/>
      <c r="E19" s="6"/>
      <c r="F19" s="5"/>
      <c r="G19" s="7"/>
      <c r="H19" s="4"/>
    </row>
    <row r="20" spans="1:9" x14ac:dyDescent="0.25">
      <c r="A20" s="50" t="s">
        <v>37</v>
      </c>
      <c r="B20" s="51"/>
      <c r="C20" s="51"/>
      <c r="D20" s="51"/>
      <c r="E20" s="51"/>
      <c r="F20" s="51"/>
      <c r="G20" s="51"/>
      <c r="H20" s="51"/>
      <c r="I20" s="61"/>
    </row>
    <row r="21" spans="1:9" x14ac:dyDescent="0.25">
      <c r="A21" s="35" t="s">
        <v>5</v>
      </c>
      <c r="B21" s="35" t="s">
        <v>0</v>
      </c>
      <c r="C21" s="35" t="s">
        <v>1</v>
      </c>
      <c r="D21" s="62" t="s">
        <v>40</v>
      </c>
      <c r="E21" s="58"/>
      <c r="F21" s="57" t="s">
        <v>7</v>
      </c>
      <c r="G21" s="58"/>
      <c r="H21" s="62" t="s">
        <v>21</v>
      </c>
      <c r="I21" s="63"/>
    </row>
    <row r="22" spans="1:9" x14ac:dyDescent="0.25">
      <c r="A22" s="16"/>
      <c r="B22" s="16"/>
      <c r="C22" s="16"/>
      <c r="D22" s="55" t="str">
        <f>IF(A22*B22*C22=0,"",A22*B22*C22)</f>
        <v/>
      </c>
      <c r="E22" s="56"/>
      <c r="F22" s="59" t="str">
        <f>IF(D22="","",D22/$I$31)</f>
        <v/>
      </c>
      <c r="G22" s="60"/>
      <c r="H22" s="55" t="str">
        <f>IF(B22="","",A22*B22)</f>
        <v/>
      </c>
      <c r="I22" s="64"/>
    </row>
    <row r="23" spans="1:9" x14ac:dyDescent="0.25">
      <c r="A23" s="16"/>
      <c r="B23" s="16"/>
      <c r="C23" s="16"/>
      <c r="D23" s="55" t="str">
        <f t="shared" ref="D23:D26" si="5">IF(A23*B23*C23=0,"",A23*B23*C23)</f>
        <v/>
      </c>
      <c r="E23" s="56"/>
      <c r="F23" s="59" t="str">
        <f>IF(D23="","",D23/$I$31)</f>
        <v/>
      </c>
      <c r="G23" s="60"/>
      <c r="H23" s="55" t="str">
        <f t="shared" ref="H23:H26" si="6">IF(B23="","",A23*B23)</f>
        <v/>
      </c>
      <c r="I23" s="64"/>
    </row>
    <row r="24" spans="1:9" x14ac:dyDescent="0.25">
      <c r="A24" s="16"/>
      <c r="B24" s="16"/>
      <c r="C24" s="16"/>
      <c r="D24" s="55" t="str">
        <f t="shared" si="5"/>
        <v/>
      </c>
      <c r="E24" s="56"/>
      <c r="F24" s="59" t="str">
        <f>IF(D24="","",D24/$I$31)</f>
        <v/>
      </c>
      <c r="G24" s="60"/>
      <c r="H24" s="55" t="str">
        <f t="shared" si="6"/>
        <v/>
      </c>
      <c r="I24" s="64"/>
    </row>
    <row r="25" spans="1:9" x14ac:dyDescent="0.25">
      <c r="A25" s="16"/>
      <c r="B25" s="16"/>
      <c r="C25" s="16"/>
      <c r="D25" s="55" t="str">
        <f t="shared" si="5"/>
        <v/>
      </c>
      <c r="E25" s="56"/>
      <c r="F25" s="59" t="str">
        <f>IF(D25="","",D25/$I$31)</f>
        <v/>
      </c>
      <c r="G25" s="60"/>
      <c r="H25" s="55" t="str">
        <f t="shared" si="6"/>
        <v/>
      </c>
      <c r="I25" s="64"/>
    </row>
    <row r="26" spans="1:9" x14ac:dyDescent="0.25">
      <c r="A26" s="16"/>
      <c r="B26" s="16"/>
      <c r="C26" s="16"/>
      <c r="D26" s="55" t="str">
        <f t="shared" si="5"/>
        <v/>
      </c>
      <c r="E26" s="56"/>
      <c r="F26" s="59" t="str">
        <f>IF(D26="","",D26/$I$31)</f>
        <v/>
      </c>
      <c r="G26" s="60"/>
      <c r="H26" s="55" t="str">
        <f t="shared" si="6"/>
        <v/>
      </c>
      <c r="I26" s="64"/>
    </row>
    <row r="27" spans="1:9" x14ac:dyDescent="0.25">
      <c r="A27" s="81" t="s">
        <v>8</v>
      </c>
      <c r="B27" s="82"/>
      <c r="C27" s="83"/>
      <c r="D27" s="9">
        <f>SUM(D22:E26)</f>
        <v>0</v>
      </c>
      <c r="E27" s="12" t="s">
        <v>16</v>
      </c>
      <c r="F27" s="10">
        <f>SUM(F22:G26)</f>
        <v>0</v>
      </c>
      <c r="G27" s="12" t="s">
        <v>9</v>
      </c>
      <c r="H27" s="11">
        <f>SUM(H22:I26)</f>
        <v>0</v>
      </c>
      <c r="I27" s="12" t="s">
        <v>22</v>
      </c>
    </row>
    <row r="29" spans="1:9" x14ac:dyDescent="0.25">
      <c r="A29" s="50" t="s">
        <v>14</v>
      </c>
      <c r="B29" s="51"/>
      <c r="C29" s="51"/>
      <c r="D29" s="51"/>
      <c r="E29" s="51"/>
      <c r="F29" s="51"/>
      <c r="G29" s="52"/>
      <c r="H29" s="87" t="s">
        <v>4</v>
      </c>
      <c r="I29" s="88"/>
    </row>
    <row r="30" spans="1:9" x14ac:dyDescent="0.25">
      <c r="A30" s="91" t="s">
        <v>5</v>
      </c>
      <c r="B30" s="91"/>
      <c r="C30" s="91" t="s">
        <v>6</v>
      </c>
      <c r="D30" s="91"/>
      <c r="E30" s="89" t="s">
        <v>2</v>
      </c>
      <c r="F30" s="90"/>
      <c r="G30" s="90"/>
      <c r="H30" s="30" t="s">
        <v>3</v>
      </c>
      <c r="I30" s="30" t="s">
        <v>41</v>
      </c>
    </row>
    <row r="31" spans="1:9" x14ac:dyDescent="0.25">
      <c r="A31" s="84">
        <f>SUM(A22:A26)</f>
        <v>0</v>
      </c>
      <c r="B31" s="85"/>
      <c r="C31" s="55">
        <v>1.4999999999999999E-2</v>
      </c>
      <c r="D31" s="56"/>
      <c r="E31" s="59">
        <f>A31*C31</f>
        <v>0</v>
      </c>
      <c r="F31" s="86"/>
      <c r="G31" s="64"/>
      <c r="H31" s="30">
        <v>1</v>
      </c>
      <c r="I31" s="30">
        <v>43560.17</v>
      </c>
    </row>
    <row r="33" spans="1:13" x14ac:dyDescent="0.25">
      <c r="A33" s="79" t="s">
        <v>10</v>
      </c>
      <c r="B33" s="80"/>
      <c r="C33" s="80"/>
      <c r="D33" s="54"/>
      <c r="E33"/>
      <c r="F33"/>
    </row>
    <row r="34" spans="1:13" s="14" customFormat="1" x14ac:dyDescent="0.25">
      <c r="A34" s="8" t="s">
        <v>11</v>
      </c>
      <c r="B34" s="15">
        <f>SUM(F18+F27+E31)</f>
        <v>0</v>
      </c>
      <c r="C34" s="8" t="s">
        <v>12</v>
      </c>
      <c r="D34" s="15">
        <f>H18+H27</f>
        <v>0</v>
      </c>
      <c r="E34" s="13"/>
      <c r="F34" s="3"/>
    </row>
    <row r="35" spans="1:13" x14ac:dyDescent="0.25">
      <c r="A35" s="47"/>
      <c r="B35" s="48"/>
      <c r="C35" s="48"/>
      <c r="D35" s="48"/>
      <c r="E35" s="48"/>
      <c r="F35" s="48"/>
      <c r="G35" s="48"/>
      <c r="H35" s="48"/>
      <c r="I35" s="48"/>
      <c r="J35" s="18"/>
      <c r="K35" s="18"/>
      <c r="L35" s="18"/>
      <c r="M35" s="18"/>
    </row>
    <row r="36" spans="1:13" x14ac:dyDescent="0.25">
      <c r="A36" s="41" t="s">
        <v>19</v>
      </c>
      <c r="B36" s="19"/>
      <c r="C36" s="19"/>
      <c r="D36" s="19"/>
      <c r="E36" s="19"/>
      <c r="F36" s="19"/>
      <c r="G36" s="19"/>
      <c r="H36" s="19"/>
      <c r="I36" s="20"/>
      <c r="J36" s="18"/>
      <c r="K36" s="18"/>
      <c r="L36" s="18"/>
      <c r="M36" s="18"/>
    </row>
    <row r="37" spans="1:13" x14ac:dyDescent="0.25">
      <c r="A37" s="37" t="s">
        <v>42</v>
      </c>
      <c r="B37" s="22"/>
      <c r="C37" s="22"/>
      <c r="D37" s="22"/>
      <c r="E37" s="22"/>
      <c r="F37" s="22"/>
      <c r="G37" s="22"/>
      <c r="H37" s="22"/>
      <c r="I37" s="23"/>
      <c r="J37" s="18"/>
      <c r="K37" s="18"/>
      <c r="L37" s="18"/>
      <c r="M37" s="18"/>
    </row>
    <row r="38" spans="1:13" x14ac:dyDescent="0.25">
      <c r="A38" s="21" t="s">
        <v>43</v>
      </c>
      <c r="B38" s="22"/>
      <c r="C38" s="22"/>
      <c r="D38" s="22"/>
      <c r="E38" s="22"/>
      <c r="F38" s="22"/>
      <c r="G38" s="22"/>
      <c r="H38" s="22"/>
      <c r="I38" s="23"/>
      <c r="J38" s="18"/>
      <c r="K38" s="18"/>
      <c r="L38" s="18"/>
      <c r="M38" s="18"/>
    </row>
    <row r="39" spans="1:13" x14ac:dyDescent="0.25">
      <c r="A39" s="21" t="s">
        <v>44</v>
      </c>
      <c r="B39" s="22"/>
      <c r="C39" s="22"/>
      <c r="D39" s="22"/>
      <c r="E39" s="22"/>
      <c r="F39" s="22"/>
      <c r="G39" s="22"/>
      <c r="H39" s="22"/>
      <c r="I39" s="23"/>
      <c r="J39" s="18"/>
      <c r="K39" s="18"/>
      <c r="L39" s="18"/>
      <c r="M39" s="18"/>
    </row>
    <row r="40" spans="1:13" x14ac:dyDescent="0.25">
      <c r="A40" s="21" t="s">
        <v>45</v>
      </c>
      <c r="B40" s="22"/>
      <c r="C40" s="22"/>
      <c r="D40" s="22"/>
      <c r="E40" s="22"/>
      <c r="F40" s="22"/>
      <c r="G40" s="22"/>
      <c r="H40" s="22"/>
      <c r="I40" s="23"/>
      <c r="J40" s="18"/>
      <c r="K40" s="18"/>
      <c r="L40" s="18"/>
      <c r="M40" s="18"/>
    </row>
    <row r="41" spans="1:13" x14ac:dyDescent="0.25">
      <c r="A41" s="21"/>
      <c r="B41" s="22"/>
      <c r="C41" s="22"/>
      <c r="D41" s="22"/>
      <c r="E41" s="22"/>
      <c r="F41" s="22"/>
      <c r="G41" s="22"/>
      <c r="H41" s="22"/>
      <c r="I41" s="23"/>
      <c r="J41" s="18"/>
      <c r="K41" s="18"/>
      <c r="L41" s="18"/>
      <c r="M41" s="18"/>
    </row>
    <row r="42" spans="1:13" x14ac:dyDescent="0.25">
      <c r="A42" s="21" t="s">
        <v>46</v>
      </c>
      <c r="B42" s="22"/>
      <c r="C42" s="22"/>
      <c r="D42" s="22"/>
      <c r="E42" s="22"/>
      <c r="F42" s="22"/>
      <c r="G42" s="22"/>
      <c r="H42" s="22"/>
      <c r="I42" s="23"/>
      <c r="J42" s="18"/>
      <c r="K42" s="18"/>
      <c r="L42" s="18"/>
      <c r="M42" s="18"/>
    </row>
    <row r="43" spans="1:13" x14ac:dyDescent="0.25">
      <c r="A43" s="21" t="s">
        <v>47</v>
      </c>
      <c r="B43" s="22"/>
      <c r="C43" s="22"/>
      <c r="D43" s="22"/>
      <c r="E43" s="22"/>
      <c r="F43" s="22"/>
      <c r="G43" s="22"/>
      <c r="H43" s="22"/>
      <c r="I43" s="23"/>
      <c r="J43" s="18"/>
      <c r="K43" s="18"/>
      <c r="L43" s="18"/>
      <c r="M43" s="18"/>
    </row>
    <row r="44" spans="1:13" x14ac:dyDescent="0.25">
      <c r="A44" s="21" t="s">
        <v>48</v>
      </c>
      <c r="B44" s="22"/>
      <c r="C44" s="22"/>
      <c r="D44" s="22"/>
      <c r="E44" s="22"/>
      <c r="F44" s="22"/>
      <c r="G44" s="22"/>
      <c r="H44" s="22"/>
      <c r="I44" s="23"/>
      <c r="J44" s="18"/>
      <c r="K44" s="18"/>
      <c r="L44" s="18"/>
      <c r="M44" s="18"/>
    </row>
    <row r="45" spans="1:13" x14ac:dyDescent="0.25">
      <c r="A45" s="21" t="s">
        <v>49</v>
      </c>
      <c r="B45" s="22"/>
      <c r="C45" s="22"/>
      <c r="D45" s="22"/>
      <c r="E45" s="22"/>
      <c r="F45" s="22"/>
      <c r="G45" s="22"/>
      <c r="H45" s="22"/>
      <c r="I45" s="23"/>
      <c r="J45" s="18"/>
      <c r="K45" s="18"/>
      <c r="L45" s="18"/>
      <c r="M45" s="18"/>
    </row>
    <row r="46" spans="1:13" x14ac:dyDescent="0.25">
      <c r="A46" s="43"/>
      <c r="B46" s="22"/>
      <c r="C46" s="22"/>
      <c r="D46" s="22"/>
      <c r="E46" s="22"/>
      <c r="F46" s="22"/>
      <c r="G46" s="22"/>
      <c r="H46" s="22"/>
      <c r="I46" s="23"/>
      <c r="J46" s="18"/>
      <c r="K46" s="18"/>
      <c r="L46" s="18"/>
      <c r="M46" s="18"/>
    </row>
    <row r="47" spans="1:13" x14ac:dyDescent="0.25">
      <c r="A47" s="24" t="s">
        <v>23</v>
      </c>
      <c r="B47" s="22"/>
      <c r="C47" s="22"/>
      <c r="D47" s="22"/>
      <c r="E47" s="22"/>
      <c r="F47" s="22"/>
      <c r="G47" s="22"/>
      <c r="H47" s="22"/>
      <c r="I47" s="23"/>
      <c r="J47" s="18"/>
      <c r="K47" s="18"/>
      <c r="L47" s="18"/>
      <c r="M47" s="18"/>
    </row>
    <row r="48" spans="1:13" x14ac:dyDescent="0.25">
      <c r="A48" s="21" t="s">
        <v>28</v>
      </c>
      <c r="B48" s="22"/>
      <c r="C48" s="22"/>
      <c r="D48" s="22"/>
      <c r="E48" s="22"/>
      <c r="F48" s="22"/>
      <c r="G48" s="22"/>
      <c r="H48" s="22"/>
      <c r="I48" s="23"/>
      <c r="J48" s="18"/>
      <c r="K48" s="18"/>
      <c r="L48" s="18"/>
      <c r="M48" s="18"/>
    </row>
    <row r="49" spans="1:13" x14ac:dyDescent="0.25">
      <c r="A49" s="21" t="s">
        <v>26</v>
      </c>
      <c r="B49" s="22"/>
      <c r="C49" s="22"/>
      <c r="D49" s="22"/>
      <c r="E49" s="22"/>
      <c r="F49" s="22"/>
      <c r="G49" s="22"/>
      <c r="H49" s="22"/>
      <c r="I49" s="23"/>
      <c r="J49" s="18"/>
      <c r="K49" s="18"/>
      <c r="L49" s="18"/>
      <c r="M49" s="18"/>
    </row>
    <row r="50" spans="1:13" x14ac:dyDescent="0.25">
      <c r="A50" s="21" t="s">
        <v>31</v>
      </c>
      <c r="B50" s="22"/>
      <c r="C50" s="22"/>
      <c r="D50" s="22"/>
      <c r="E50" s="22"/>
      <c r="F50" s="22"/>
      <c r="G50" s="22"/>
      <c r="H50" s="22"/>
      <c r="I50" s="23"/>
      <c r="J50" s="18"/>
      <c r="K50" s="18"/>
      <c r="L50" s="18"/>
      <c r="M50" s="18"/>
    </row>
    <row r="51" spans="1:13" x14ac:dyDescent="0.25">
      <c r="A51" s="21"/>
      <c r="B51" s="22"/>
      <c r="C51" s="22"/>
      <c r="D51" s="22"/>
      <c r="E51" s="22"/>
      <c r="F51" s="22"/>
      <c r="G51" s="22"/>
      <c r="H51" s="22"/>
      <c r="I51" s="23"/>
      <c r="J51" s="18"/>
      <c r="K51" s="18"/>
      <c r="L51" s="18"/>
      <c r="M51" s="18"/>
    </row>
    <row r="52" spans="1:13" x14ac:dyDescent="0.25">
      <c r="A52" s="24" t="s">
        <v>27</v>
      </c>
      <c r="B52" s="22"/>
      <c r="C52" s="22"/>
      <c r="D52" s="22"/>
      <c r="E52" s="22"/>
      <c r="F52" s="22"/>
      <c r="G52" s="22"/>
      <c r="H52" s="22"/>
      <c r="I52" s="23"/>
      <c r="J52" s="18"/>
      <c r="K52" s="18"/>
      <c r="L52" s="18"/>
      <c r="M52" s="18"/>
    </row>
    <row r="53" spans="1:13" x14ac:dyDescent="0.25">
      <c r="A53" s="21" t="s">
        <v>38</v>
      </c>
      <c r="B53" s="22"/>
      <c r="C53" s="22"/>
      <c r="D53" s="22"/>
      <c r="E53" s="22"/>
      <c r="F53" s="22"/>
      <c r="G53" s="22"/>
      <c r="H53" s="22"/>
      <c r="I53" s="23"/>
      <c r="J53" s="18"/>
      <c r="K53" s="18"/>
      <c r="L53" s="18"/>
      <c r="M53" s="18"/>
    </row>
    <row r="54" spans="1:13" x14ac:dyDescent="0.25">
      <c r="A54" s="21" t="s">
        <v>32</v>
      </c>
      <c r="B54" s="22"/>
      <c r="C54" s="22"/>
      <c r="D54" s="22"/>
      <c r="E54" s="22"/>
      <c r="F54" s="22"/>
      <c r="G54" s="22"/>
      <c r="H54" s="22"/>
      <c r="I54" s="23"/>
      <c r="J54" s="18"/>
      <c r="K54" s="18"/>
      <c r="L54" s="18"/>
      <c r="M54" s="18"/>
    </row>
    <row r="55" spans="1:13" x14ac:dyDescent="0.25">
      <c r="A55" s="21" t="s">
        <v>33</v>
      </c>
      <c r="B55" s="22"/>
      <c r="C55" s="22"/>
      <c r="D55" s="22"/>
      <c r="E55" s="22"/>
      <c r="F55" s="22"/>
      <c r="G55" s="22"/>
      <c r="H55" s="22"/>
      <c r="I55" s="23"/>
      <c r="J55" s="18"/>
      <c r="K55" s="18"/>
      <c r="L55" s="18"/>
      <c r="M55" s="18"/>
    </row>
    <row r="56" spans="1:13" x14ac:dyDescent="0.25">
      <c r="A56" s="21" t="s">
        <v>34</v>
      </c>
      <c r="B56" s="22"/>
      <c r="C56" s="22"/>
      <c r="D56" s="22"/>
      <c r="E56" s="22"/>
      <c r="F56" s="22"/>
      <c r="G56" s="22"/>
      <c r="H56" s="22"/>
      <c r="I56" s="23"/>
      <c r="J56" s="18"/>
      <c r="K56" s="18"/>
      <c r="L56" s="18"/>
      <c r="M56" s="18"/>
    </row>
    <row r="57" spans="1:13" x14ac:dyDescent="0.25">
      <c r="A57" s="21" t="s">
        <v>35</v>
      </c>
      <c r="B57" s="22"/>
      <c r="C57" s="22"/>
      <c r="D57" s="22"/>
      <c r="E57" s="22"/>
      <c r="F57" s="22"/>
      <c r="G57" s="22"/>
      <c r="H57" s="22"/>
      <c r="I57" s="23"/>
      <c r="J57" s="18"/>
      <c r="K57" s="18"/>
      <c r="L57" s="18"/>
      <c r="M57" s="18"/>
    </row>
    <row r="58" spans="1:13" x14ac:dyDescent="0.25">
      <c r="A58" s="21"/>
      <c r="B58" s="22"/>
      <c r="C58" s="22"/>
      <c r="D58" s="22"/>
      <c r="E58" s="22"/>
      <c r="F58" s="22"/>
      <c r="G58" s="22"/>
      <c r="H58" s="22"/>
      <c r="I58" s="23"/>
      <c r="J58" s="18"/>
      <c r="K58" s="18"/>
      <c r="L58" s="18"/>
      <c r="M58" s="18"/>
    </row>
    <row r="59" spans="1:13" x14ac:dyDescent="0.25">
      <c r="A59" s="24" t="s">
        <v>17</v>
      </c>
      <c r="B59" s="22"/>
      <c r="C59" s="22"/>
      <c r="D59" s="22"/>
      <c r="E59" s="22"/>
      <c r="F59" s="22"/>
      <c r="G59" s="22"/>
      <c r="H59" s="22"/>
      <c r="I59" s="23"/>
      <c r="J59" s="18"/>
      <c r="K59" s="18"/>
      <c r="L59" s="18"/>
      <c r="M59" s="18"/>
    </row>
    <row r="60" spans="1:13" x14ac:dyDescent="0.25">
      <c r="A60" s="21" t="s">
        <v>13</v>
      </c>
      <c r="B60" s="22"/>
      <c r="C60" s="22"/>
      <c r="D60" s="22"/>
      <c r="E60" s="22"/>
      <c r="F60" s="22"/>
      <c r="G60" s="22"/>
      <c r="H60" s="22"/>
      <c r="I60" s="23"/>
      <c r="J60" s="18"/>
      <c r="K60" s="18"/>
      <c r="L60" s="18"/>
      <c r="M60" s="18"/>
    </row>
    <row r="61" spans="1:13" x14ac:dyDescent="0.25">
      <c r="A61" s="21" t="s">
        <v>15</v>
      </c>
      <c r="B61" s="22"/>
      <c r="C61" s="22"/>
      <c r="D61" s="22"/>
      <c r="E61" s="22"/>
      <c r="F61" s="22"/>
      <c r="G61" s="22"/>
      <c r="H61" s="22"/>
      <c r="I61" s="23"/>
      <c r="J61" s="18"/>
      <c r="K61" s="18"/>
      <c r="L61" s="18"/>
      <c r="M61" s="18"/>
    </row>
    <row r="62" spans="1:13" x14ac:dyDescent="0.25">
      <c r="A62" s="21" t="s">
        <v>39</v>
      </c>
      <c r="B62" s="22"/>
      <c r="C62" s="22"/>
      <c r="D62" s="22"/>
      <c r="E62" s="22"/>
      <c r="F62" s="22"/>
      <c r="G62" s="22"/>
      <c r="H62" s="22"/>
      <c r="I62" s="23"/>
      <c r="J62" s="18"/>
      <c r="K62" s="18"/>
      <c r="L62" s="18"/>
      <c r="M62" s="18"/>
    </row>
    <row r="63" spans="1:13" x14ac:dyDescent="0.25">
      <c r="A63" s="21" t="s">
        <v>50</v>
      </c>
      <c r="B63" s="22"/>
      <c r="C63" s="22"/>
      <c r="D63" s="22"/>
      <c r="E63" s="22"/>
      <c r="F63" s="22"/>
      <c r="G63" s="22"/>
      <c r="H63" s="22"/>
      <c r="I63" s="23"/>
      <c r="J63" s="18"/>
      <c r="K63" s="18"/>
      <c r="L63" s="18"/>
      <c r="M63" s="18"/>
    </row>
    <row r="64" spans="1:13" x14ac:dyDescent="0.25">
      <c r="A64" s="21"/>
      <c r="B64" s="22"/>
      <c r="C64" s="22"/>
      <c r="D64" s="22"/>
      <c r="E64" s="22"/>
      <c r="F64" s="22"/>
      <c r="G64" s="22"/>
      <c r="H64" s="22"/>
      <c r="I64" s="23"/>
      <c r="J64" s="18"/>
      <c r="K64" s="18"/>
      <c r="L64" s="18"/>
      <c r="M64" s="18"/>
    </row>
    <row r="65" spans="1:9" x14ac:dyDescent="0.25">
      <c r="A65" s="24" t="s">
        <v>51</v>
      </c>
      <c r="B65" s="25"/>
      <c r="C65" s="25"/>
      <c r="D65" s="25"/>
      <c r="E65" s="25"/>
      <c r="F65" s="25"/>
      <c r="G65" s="25"/>
      <c r="H65" s="25"/>
      <c r="I65" s="26"/>
    </row>
    <row r="66" spans="1:9" x14ac:dyDescent="0.25">
      <c r="A66" s="37" t="s">
        <v>60</v>
      </c>
      <c r="B66" s="25"/>
      <c r="C66" s="25"/>
      <c r="D66" s="25"/>
      <c r="E66" s="25"/>
      <c r="F66" s="25"/>
      <c r="G66" s="25"/>
      <c r="H66" s="25"/>
      <c r="I66" s="26"/>
    </row>
    <row r="67" spans="1:9" x14ac:dyDescent="0.25">
      <c r="A67" s="24"/>
      <c r="B67" s="25"/>
      <c r="C67" s="25"/>
      <c r="D67" s="25"/>
      <c r="E67" s="25"/>
      <c r="F67" s="25"/>
      <c r="G67" s="25"/>
      <c r="H67" s="25"/>
      <c r="I67" s="26"/>
    </row>
    <row r="68" spans="1:9" x14ac:dyDescent="0.25">
      <c r="A68" s="44" t="s">
        <v>36</v>
      </c>
      <c r="B68" s="45"/>
      <c r="C68" s="45"/>
      <c r="D68" s="45"/>
      <c r="E68" s="45"/>
      <c r="F68" s="45"/>
      <c r="G68" s="45"/>
      <c r="H68" s="45"/>
      <c r="I68" s="46"/>
    </row>
    <row r="69" spans="1:9" x14ac:dyDescent="0.25">
      <c r="A69" s="49"/>
      <c r="B69" s="5"/>
      <c r="C69" s="39"/>
      <c r="D69" s="39"/>
      <c r="E69" s="40"/>
      <c r="F69" s="39"/>
      <c r="G69" s="38"/>
      <c r="H69" s="38"/>
      <c r="I69" s="38"/>
    </row>
    <row r="70" spans="1:9" x14ac:dyDescent="0.25">
      <c r="A70" s="47"/>
      <c r="B70" s="47"/>
    </row>
    <row r="71" spans="1:9" x14ac:dyDescent="0.25">
      <c r="A71" s="47"/>
      <c r="B71" s="47"/>
    </row>
  </sheetData>
  <sheetProtection password="CBCB" sheet="1" objects="1" scenarios="1" selectLockedCells="1"/>
  <mergeCells count="70">
    <mergeCell ref="A18:C18"/>
    <mergeCell ref="F12:G12"/>
    <mergeCell ref="F13:G13"/>
    <mergeCell ref="F14:G14"/>
    <mergeCell ref="F15:G15"/>
    <mergeCell ref="D22:E22"/>
    <mergeCell ref="H11:I11"/>
    <mergeCell ref="H16:I16"/>
    <mergeCell ref="H17:I17"/>
    <mergeCell ref="D17:E17"/>
    <mergeCell ref="F11:G11"/>
    <mergeCell ref="F16:G16"/>
    <mergeCell ref="F17:G17"/>
    <mergeCell ref="D11:E11"/>
    <mergeCell ref="D16:E16"/>
    <mergeCell ref="D15:E15"/>
    <mergeCell ref="D14:E14"/>
    <mergeCell ref="A33:D33"/>
    <mergeCell ref="H23:I23"/>
    <mergeCell ref="H24:I24"/>
    <mergeCell ref="H25:I25"/>
    <mergeCell ref="H26:I26"/>
    <mergeCell ref="D23:E23"/>
    <mergeCell ref="D25:E25"/>
    <mergeCell ref="F23:G23"/>
    <mergeCell ref="A27:C27"/>
    <mergeCell ref="A31:B31"/>
    <mergeCell ref="C31:D31"/>
    <mergeCell ref="E31:G31"/>
    <mergeCell ref="H29:I29"/>
    <mergeCell ref="E30:G30"/>
    <mergeCell ref="C30:D30"/>
    <mergeCell ref="A30:B30"/>
    <mergeCell ref="D3:E3"/>
    <mergeCell ref="D4:E4"/>
    <mergeCell ref="D5:E5"/>
    <mergeCell ref="D6:E6"/>
    <mergeCell ref="D7:E7"/>
    <mergeCell ref="A2:I2"/>
    <mergeCell ref="H9:I9"/>
    <mergeCell ref="H8:I8"/>
    <mergeCell ref="H3:I3"/>
    <mergeCell ref="H4:I4"/>
    <mergeCell ref="H5:I5"/>
    <mergeCell ref="H6:I6"/>
    <mergeCell ref="H7:I7"/>
    <mergeCell ref="F3:G3"/>
    <mergeCell ref="F5:G5"/>
    <mergeCell ref="F6:G6"/>
    <mergeCell ref="F7:G7"/>
    <mergeCell ref="F8:G8"/>
    <mergeCell ref="F9:G9"/>
    <mergeCell ref="D8:E8"/>
    <mergeCell ref="D9:E9"/>
    <mergeCell ref="A29:G29"/>
    <mergeCell ref="F4:G4"/>
    <mergeCell ref="D26:E26"/>
    <mergeCell ref="D24:E24"/>
    <mergeCell ref="F21:G21"/>
    <mergeCell ref="F22:G22"/>
    <mergeCell ref="F26:G26"/>
    <mergeCell ref="F24:G24"/>
    <mergeCell ref="F25:G25"/>
    <mergeCell ref="A20:I20"/>
    <mergeCell ref="H21:I21"/>
    <mergeCell ref="H22:I22"/>
    <mergeCell ref="D21:E21"/>
    <mergeCell ref="A10:I10"/>
    <mergeCell ref="D12:E12"/>
    <mergeCell ref="D13:E13"/>
  </mergeCells>
  <conditionalFormatting sqref="B34">
    <cfRule type="cellIs" dxfId="5" priority="2" operator="greaterThan">
      <formula>5</formula>
    </cfRule>
    <cfRule type="cellIs" dxfId="4" priority="3" operator="greaterThan">
      <formula>5</formula>
    </cfRule>
    <cfRule type="cellIs" priority="4" operator="greaterThan">
      <formula>5</formula>
    </cfRule>
  </conditionalFormatting>
  <conditionalFormatting sqref="D34">
    <cfRule type="cellIs" dxfId="3" priority="1" operator="greaterThan">
      <formula>500</formula>
    </cfRule>
  </conditionalFormatting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topLeftCell="A16" workbookViewId="0">
      <selection activeCell="D40" sqref="D40"/>
    </sheetView>
  </sheetViews>
  <sheetFormatPr defaultRowHeight="15" x14ac:dyDescent="0.25"/>
  <cols>
    <col min="13" max="13" width="12.7109375" customWidth="1"/>
  </cols>
  <sheetData>
    <row r="1" spans="1:14" x14ac:dyDescent="0.25">
      <c r="A1" s="41" t="s">
        <v>53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20"/>
      <c r="N1" s="17"/>
    </row>
    <row r="2" spans="1:14" x14ac:dyDescent="0.25">
      <c r="A2" s="37" t="s">
        <v>42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3"/>
      <c r="N2" s="17"/>
    </row>
    <row r="3" spans="1:14" x14ac:dyDescent="0.25">
      <c r="A3" s="21" t="s">
        <v>43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3"/>
      <c r="N3" s="17"/>
    </row>
    <row r="4" spans="1:14" x14ac:dyDescent="0.25">
      <c r="A4" s="21" t="s">
        <v>44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3"/>
      <c r="N4" s="17"/>
    </row>
    <row r="5" spans="1:14" x14ac:dyDescent="0.25">
      <c r="A5" s="21" t="s">
        <v>45</v>
      </c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3"/>
      <c r="N5" s="17"/>
    </row>
    <row r="6" spans="1:14" x14ac:dyDescent="0.25">
      <c r="A6" s="21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3"/>
      <c r="N6" s="17"/>
    </row>
    <row r="7" spans="1:14" x14ac:dyDescent="0.25">
      <c r="A7" s="21" t="s">
        <v>46</v>
      </c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3"/>
      <c r="N7" s="17"/>
    </row>
    <row r="8" spans="1:14" x14ac:dyDescent="0.25">
      <c r="A8" s="21" t="s">
        <v>47</v>
      </c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3"/>
      <c r="N8" s="17"/>
    </row>
    <row r="9" spans="1:14" x14ac:dyDescent="0.25">
      <c r="A9" s="21" t="s">
        <v>48</v>
      </c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3"/>
      <c r="N9" s="17"/>
    </row>
    <row r="10" spans="1:14" x14ac:dyDescent="0.25">
      <c r="A10" s="21" t="s">
        <v>49</v>
      </c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3"/>
      <c r="N10" s="17"/>
    </row>
    <row r="11" spans="1:14" x14ac:dyDescent="0.25">
      <c r="A11" s="21"/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3"/>
      <c r="N11" s="17"/>
    </row>
    <row r="12" spans="1:14" x14ac:dyDescent="0.25">
      <c r="A12" s="24" t="s">
        <v>23</v>
      </c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3"/>
      <c r="N12" s="17"/>
    </row>
    <row r="13" spans="1:14" x14ac:dyDescent="0.25">
      <c r="A13" s="37" t="s">
        <v>28</v>
      </c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3"/>
      <c r="N13" s="17"/>
    </row>
    <row r="14" spans="1:14" x14ac:dyDescent="0.25">
      <c r="A14" s="27" t="s">
        <v>26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6"/>
      <c r="N14" s="17"/>
    </row>
    <row r="15" spans="1:14" x14ac:dyDescent="0.25">
      <c r="A15" s="37" t="s">
        <v>31</v>
      </c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3"/>
      <c r="N15" s="17"/>
    </row>
    <row r="16" spans="1:14" x14ac:dyDescent="0.25">
      <c r="A16" s="21"/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3"/>
      <c r="N16" s="17"/>
    </row>
    <row r="17" spans="1:14" x14ac:dyDescent="0.25">
      <c r="A17" s="24" t="s">
        <v>27</v>
      </c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3"/>
      <c r="N17" s="17"/>
    </row>
    <row r="18" spans="1:14" x14ac:dyDescent="0.25">
      <c r="A18" s="21" t="s">
        <v>38</v>
      </c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3"/>
      <c r="N18" s="17"/>
    </row>
    <row r="19" spans="1:14" x14ac:dyDescent="0.25">
      <c r="A19" s="37" t="s">
        <v>32</v>
      </c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3"/>
      <c r="N19" s="17"/>
    </row>
    <row r="20" spans="1:14" x14ac:dyDescent="0.25">
      <c r="A20" s="37" t="s">
        <v>33</v>
      </c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3"/>
      <c r="N20" s="17"/>
    </row>
    <row r="21" spans="1:14" x14ac:dyDescent="0.25">
      <c r="A21" s="37"/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3"/>
      <c r="N21" s="17"/>
    </row>
    <row r="22" spans="1:14" x14ac:dyDescent="0.25">
      <c r="A22" s="21" t="s">
        <v>34</v>
      </c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3"/>
      <c r="N22" s="17"/>
    </row>
    <row r="23" spans="1:14" x14ac:dyDescent="0.25">
      <c r="A23" s="21" t="s">
        <v>35</v>
      </c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3"/>
      <c r="N23" s="17"/>
    </row>
    <row r="24" spans="1:14" x14ac:dyDescent="0.25">
      <c r="A24" s="21"/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3"/>
      <c r="N24" s="17"/>
    </row>
    <row r="25" spans="1:14" x14ac:dyDescent="0.25">
      <c r="A25" s="24" t="s">
        <v>17</v>
      </c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3"/>
      <c r="N25" s="17"/>
    </row>
    <row r="26" spans="1:14" x14ac:dyDescent="0.25">
      <c r="A26" s="21" t="s">
        <v>13</v>
      </c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3"/>
      <c r="N26" s="17"/>
    </row>
    <row r="27" spans="1:14" x14ac:dyDescent="0.25">
      <c r="A27" s="37" t="s">
        <v>15</v>
      </c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3"/>
      <c r="N27" s="17"/>
    </row>
    <row r="28" spans="1:14" x14ac:dyDescent="0.25">
      <c r="A28" s="37" t="s">
        <v>39</v>
      </c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3"/>
      <c r="N28" s="17"/>
    </row>
    <row r="29" spans="1:14" x14ac:dyDescent="0.25">
      <c r="A29" s="37"/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3"/>
      <c r="N29" s="17"/>
    </row>
    <row r="30" spans="1:14" x14ac:dyDescent="0.25">
      <c r="A30" s="21" t="s">
        <v>50</v>
      </c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3"/>
    </row>
    <row r="31" spans="1:14" x14ac:dyDescent="0.25">
      <c r="A31" s="24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</row>
    <row r="32" spans="1:14" x14ac:dyDescent="0.25">
      <c r="A32" s="42" t="s">
        <v>51</v>
      </c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</row>
    <row r="33" spans="1:13" x14ac:dyDescent="0.25">
      <c r="A33" s="37" t="s">
        <v>60</v>
      </c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</row>
    <row r="34" spans="1:13" x14ac:dyDescent="0.25">
      <c r="A34" s="27"/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</row>
    <row r="35" spans="1:13" x14ac:dyDescent="0.25">
      <c r="A35" s="36" t="s">
        <v>52</v>
      </c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9"/>
    </row>
  </sheetData>
  <sheetProtection password="CBCB" sheet="1" objects="1" scenarios="1" selectLockedCells="1" selectUnlockedCells="1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"/>
  <sheetViews>
    <sheetView tabSelected="1" workbookViewId="0">
      <selection activeCell="C14" sqref="C14"/>
    </sheetView>
  </sheetViews>
  <sheetFormatPr defaultRowHeight="15" x14ac:dyDescent="0.25"/>
  <cols>
    <col min="1" max="1" width="21.140625" customWidth="1"/>
    <col min="2" max="2" width="19.7109375" customWidth="1"/>
    <col min="3" max="3" width="20" customWidth="1"/>
  </cols>
  <sheetData>
    <row r="1" spans="1:9" x14ac:dyDescent="0.25">
      <c r="A1" s="3" t="s">
        <v>20</v>
      </c>
      <c r="B1" s="1"/>
      <c r="C1" s="1"/>
      <c r="D1" s="1"/>
      <c r="E1" s="2"/>
      <c r="F1" s="1"/>
    </row>
    <row r="2" spans="1:9" x14ac:dyDescent="0.25">
      <c r="A2" s="65" t="s">
        <v>24</v>
      </c>
      <c r="B2" s="66"/>
      <c r="C2" s="66"/>
      <c r="D2" s="66"/>
      <c r="E2" s="66"/>
      <c r="F2" s="66"/>
      <c r="G2" s="66"/>
      <c r="H2" s="66"/>
      <c r="I2" s="67"/>
    </row>
    <row r="3" spans="1:9" x14ac:dyDescent="0.25">
      <c r="A3" s="34" t="s">
        <v>29</v>
      </c>
      <c r="B3" s="34" t="s">
        <v>0</v>
      </c>
      <c r="C3" s="34" t="s">
        <v>1</v>
      </c>
      <c r="D3" s="72" t="s">
        <v>40</v>
      </c>
      <c r="E3" s="78"/>
      <c r="F3" s="74" t="s">
        <v>7</v>
      </c>
      <c r="G3" s="75"/>
      <c r="H3" s="72" t="s">
        <v>21</v>
      </c>
      <c r="I3" s="73"/>
    </row>
    <row r="4" spans="1:9" x14ac:dyDescent="0.25">
      <c r="A4" s="16" t="s">
        <v>18</v>
      </c>
      <c r="B4" s="16">
        <v>25</v>
      </c>
      <c r="C4" s="16">
        <v>50</v>
      </c>
      <c r="D4" s="68">
        <f>IF(B4*C4=0,"",B4*C4)</f>
        <v>1250</v>
      </c>
      <c r="E4" s="69"/>
      <c r="F4" s="53">
        <f t="shared" ref="F4:F9" si="0">IF(D4="","",D4/$I$31)</f>
        <v>2.8695939432743262E-2</v>
      </c>
      <c r="G4" s="54"/>
      <c r="H4" s="70">
        <f>IF(C4="","",C4)</f>
        <v>50</v>
      </c>
      <c r="I4" s="71"/>
    </row>
    <row r="5" spans="1:9" x14ac:dyDescent="0.25">
      <c r="A5" s="16" t="s">
        <v>54</v>
      </c>
      <c r="B5" s="16">
        <v>35</v>
      </c>
      <c r="C5" s="16">
        <v>75</v>
      </c>
      <c r="D5" s="68">
        <f>IF(B5*C5=0,"",B5*C5)</f>
        <v>2625</v>
      </c>
      <c r="E5" s="69"/>
      <c r="F5" s="53">
        <f t="shared" si="0"/>
        <v>6.0261472808760846E-2</v>
      </c>
      <c r="G5" s="54"/>
      <c r="H5" s="70">
        <f t="shared" ref="H5:H9" si="1">IF(C5="","",C5)</f>
        <v>75</v>
      </c>
      <c r="I5" s="71"/>
    </row>
    <row r="6" spans="1:9" x14ac:dyDescent="0.25">
      <c r="A6" s="16"/>
      <c r="B6" s="16"/>
      <c r="C6" s="16"/>
      <c r="D6" s="68" t="str">
        <f>IF(B6*C6=0,"",B6*C6)</f>
        <v/>
      </c>
      <c r="E6" s="69"/>
      <c r="F6" s="53" t="str">
        <f t="shared" si="0"/>
        <v/>
      </c>
      <c r="G6" s="54"/>
      <c r="H6" s="70" t="str">
        <f t="shared" si="1"/>
        <v/>
      </c>
      <c r="I6" s="71"/>
    </row>
    <row r="7" spans="1:9" x14ac:dyDescent="0.25">
      <c r="A7" s="16"/>
      <c r="B7" s="16"/>
      <c r="C7" s="16"/>
      <c r="D7" s="68" t="str">
        <f t="shared" ref="D7:D9" si="2">IF(B7*C7=0,"",B7*C7)</f>
        <v/>
      </c>
      <c r="E7" s="77"/>
      <c r="F7" s="53" t="str">
        <f t="shared" si="0"/>
        <v/>
      </c>
      <c r="G7" s="76"/>
      <c r="H7" s="70" t="str">
        <f t="shared" si="1"/>
        <v/>
      </c>
      <c r="I7" s="71"/>
    </row>
    <row r="8" spans="1:9" x14ac:dyDescent="0.25">
      <c r="A8" s="16"/>
      <c r="B8" s="16"/>
      <c r="C8" s="16"/>
      <c r="D8" s="68" t="str">
        <f t="shared" si="2"/>
        <v/>
      </c>
      <c r="E8" s="77"/>
      <c r="F8" s="53" t="str">
        <f t="shared" si="0"/>
        <v/>
      </c>
      <c r="G8" s="76"/>
      <c r="H8" s="70" t="str">
        <f t="shared" si="1"/>
        <v/>
      </c>
      <c r="I8" s="71"/>
    </row>
    <row r="9" spans="1:9" x14ac:dyDescent="0.25">
      <c r="A9" s="16"/>
      <c r="B9" s="16"/>
      <c r="C9" s="16"/>
      <c r="D9" s="68" t="str">
        <f t="shared" si="2"/>
        <v/>
      </c>
      <c r="E9" s="77"/>
      <c r="F9" s="53" t="str">
        <f t="shared" si="0"/>
        <v/>
      </c>
      <c r="G9" s="76"/>
      <c r="H9" s="70" t="str">
        <f t="shared" si="1"/>
        <v/>
      </c>
      <c r="I9" s="71"/>
    </row>
    <row r="10" spans="1:9" x14ac:dyDescent="0.25">
      <c r="A10" s="65" t="s">
        <v>25</v>
      </c>
      <c r="B10" s="66"/>
      <c r="C10" s="66"/>
      <c r="D10" s="66"/>
      <c r="E10" s="66"/>
      <c r="F10" s="66"/>
      <c r="G10" s="66"/>
      <c r="H10" s="66"/>
      <c r="I10" s="67"/>
    </row>
    <row r="11" spans="1:9" x14ac:dyDescent="0.25">
      <c r="A11" s="34" t="s">
        <v>30</v>
      </c>
      <c r="B11" s="34" t="s">
        <v>0</v>
      </c>
      <c r="C11" s="34" t="s">
        <v>1</v>
      </c>
      <c r="D11" s="72" t="s">
        <v>40</v>
      </c>
      <c r="E11" s="78"/>
      <c r="F11" s="74" t="s">
        <v>7</v>
      </c>
      <c r="G11" s="75"/>
      <c r="H11" s="92"/>
      <c r="I11" s="93"/>
    </row>
    <row r="12" spans="1:9" x14ac:dyDescent="0.25">
      <c r="A12" s="16" t="s">
        <v>55</v>
      </c>
      <c r="B12" s="16">
        <v>12</v>
      </c>
      <c r="C12" s="16">
        <v>100</v>
      </c>
      <c r="D12" s="68">
        <f>IF(B12*C12=0,"",B12*C12)</f>
        <v>1200</v>
      </c>
      <c r="E12" s="69"/>
      <c r="F12" s="53">
        <f t="shared" ref="F12:F17" si="3">IF(D12="","",D12/$I$31)</f>
        <v>2.7548101855433531E-2</v>
      </c>
      <c r="G12" s="54"/>
      <c r="H12" s="31"/>
      <c r="I12" s="33"/>
    </row>
    <row r="13" spans="1:9" x14ac:dyDescent="0.25">
      <c r="A13" s="16" t="s">
        <v>56</v>
      </c>
      <c r="B13" s="16">
        <v>14</v>
      </c>
      <c r="C13" s="16">
        <v>75</v>
      </c>
      <c r="D13" s="68">
        <f>IF(B13*C13=0,"",B13*C13)</f>
        <v>1050</v>
      </c>
      <c r="E13" s="69"/>
      <c r="F13" s="53">
        <f t="shared" si="3"/>
        <v>2.4104589123504341E-2</v>
      </c>
      <c r="G13" s="54"/>
      <c r="H13" s="31"/>
      <c r="I13" s="33"/>
    </row>
    <row r="14" spans="1:9" x14ac:dyDescent="0.25">
      <c r="A14" s="16" t="s">
        <v>57</v>
      </c>
      <c r="B14" s="16">
        <v>16</v>
      </c>
      <c r="C14" s="16">
        <v>50</v>
      </c>
      <c r="D14" s="68">
        <f>IF(B14*C14=0,"",B14*C14)</f>
        <v>800</v>
      </c>
      <c r="E14" s="69"/>
      <c r="F14" s="53">
        <f t="shared" si="3"/>
        <v>1.8365401236955688E-2</v>
      </c>
      <c r="G14" s="54"/>
      <c r="H14" s="31"/>
      <c r="I14" s="33"/>
    </row>
    <row r="15" spans="1:9" x14ac:dyDescent="0.25">
      <c r="A15" s="16" t="s">
        <v>58</v>
      </c>
      <c r="B15" s="16">
        <v>16</v>
      </c>
      <c r="C15" s="16">
        <v>150</v>
      </c>
      <c r="D15" s="68">
        <f t="shared" ref="D15:D17" si="4">IF(B15*C15=0,"",B15*C15)</f>
        <v>2400</v>
      </c>
      <c r="E15" s="77"/>
      <c r="F15" s="53">
        <f t="shared" si="3"/>
        <v>5.5096203710867063E-2</v>
      </c>
      <c r="G15" s="76"/>
      <c r="H15" s="31"/>
      <c r="I15" s="33"/>
    </row>
    <row r="16" spans="1:9" x14ac:dyDescent="0.25">
      <c r="A16" s="16"/>
      <c r="B16" s="16"/>
      <c r="C16" s="16"/>
      <c r="D16" s="68" t="str">
        <f>IF(B16*C16=0,"",B16*C16)</f>
        <v/>
      </c>
      <c r="E16" s="77"/>
      <c r="F16" s="53" t="str">
        <f t="shared" si="3"/>
        <v/>
      </c>
      <c r="G16" s="76"/>
      <c r="H16" s="94"/>
      <c r="I16" s="95"/>
    </row>
    <row r="17" spans="1:9" x14ac:dyDescent="0.25">
      <c r="A17" s="16"/>
      <c r="B17" s="16"/>
      <c r="C17" s="16"/>
      <c r="D17" s="68" t="str">
        <f t="shared" si="4"/>
        <v/>
      </c>
      <c r="E17" s="77"/>
      <c r="F17" s="53" t="str">
        <f t="shared" si="3"/>
        <v/>
      </c>
      <c r="G17" s="76"/>
      <c r="H17" s="94"/>
      <c r="I17" s="95"/>
    </row>
    <row r="18" spans="1:9" x14ac:dyDescent="0.25">
      <c r="A18" s="81" t="s">
        <v>8</v>
      </c>
      <c r="B18" s="96"/>
      <c r="C18" s="97"/>
      <c r="D18" s="9">
        <f>SUM(D4:D17)</f>
        <v>9325</v>
      </c>
      <c r="E18" s="12" t="s">
        <v>59</v>
      </c>
      <c r="F18" s="10">
        <f>SUM(F4:F17)</f>
        <v>0.21407170816826473</v>
      </c>
      <c r="G18" s="12" t="s">
        <v>9</v>
      </c>
      <c r="H18" s="11">
        <f>SUM(H4:H9)</f>
        <v>125</v>
      </c>
      <c r="I18" s="12" t="s">
        <v>22</v>
      </c>
    </row>
    <row r="19" spans="1:9" x14ac:dyDescent="0.25">
      <c r="A19" s="5"/>
      <c r="B19" s="5"/>
      <c r="C19" s="5"/>
      <c r="D19" s="5"/>
      <c r="E19" s="6"/>
      <c r="F19" s="5"/>
      <c r="G19" s="7"/>
      <c r="H19" s="4"/>
    </row>
    <row r="20" spans="1:9" x14ac:dyDescent="0.25">
      <c r="A20" s="50" t="s">
        <v>37</v>
      </c>
      <c r="B20" s="51"/>
      <c r="C20" s="51"/>
      <c r="D20" s="51"/>
      <c r="E20" s="51"/>
      <c r="F20" s="51"/>
      <c r="G20" s="51"/>
      <c r="H20" s="51"/>
      <c r="I20" s="61"/>
    </row>
    <row r="21" spans="1:9" x14ac:dyDescent="0.25">
      <c r="A21" s="35" t="s">
        <v>5</v>
      </c>
      <c r="B21" s="35" t="s">
        <v>0</v>
      </c>
      <c r="C21" s="35" t="s">
        <v>1</v>
      </c>
      <c r="D21" s="62" t="s">
        <v>40</v>
      </c>
      <c r="E21" s="58"/>
      <c r="F21" s="57" t="s">
        <v>7</v>
      </c>
      <c r="G21" s="58"/>
      <c r="H21" s="62" t="s">
        <v>21</v>
      </c>
      <c r="I21" s="63"/>
    </row>
    <row r="22" spans="1:9" x14ac:dyDescent="0.25">
      <c r="A22" s="16">
        <v>30</v>
      </c>
      <c r="B22" s="16">
        <v>2.5</v>
      </c>
      <c r="C22" s="16">
        <v>75</v>
      </c>
      <c r="D22" s="55">
        <f>IF(A22*B22*C22=0,"",A22*B22*C22)</f>
        <v>5625</v>
      </c>
      <c r="E22" s="56"/>
      <c r="F22" s="59">
        <f>IF(D22="","",D22/$I$31)</f>
        <v>0.12913172744734469</v>
      </c>
      <c r="G22" s="60"/>
      <c r="H22" s="55">
        <f>IF(B22="","",A22*B22)</f>
        <v>75</v>
      </c>
      <c r="I22" s="64"/>
    </row>
    <row r="23" spans="1:9" x14ac:dyDescent="0.25">
      <c r="A23" s="16">
        <v>20</v>
      </c>
      <c r="B23" s="16">
        <v>3</v>
      </c>
      <c r="C23" s="16">
        <v>100</v>
      </c>
      <c r="D23" s="55">
        <f t="shared" ref="D23:D26" si="5">IF(A23*B23*C23=0,"",A23*B23*C23)</f>
        <v>6000</v>
      </c>
      <c r="E23" s="56"/>
      <c r="F23" s="59">
        <f>IF(D23="","",D23/$I$31)</f>
        <v>0.13774050927716766</v>
      </c>
      <c r="G23" s="60"/>
      <c r="H23" s="55">
        <f t="shared" ref="H23:H26" si="6">IF(B23="","",A23*B23)</f>
        <v>60</v>
      </c>
      <c r="I23" s="64"/>
    </row>
    <row r="24" spans="1:9" x14ac:dyDescent="0.25">
      <c r="A24" s="16"/>
      <c r="B24" s="16"/>
      <c r="C24" s="16"/>
      <c r="D24" s="55" t="str">
        <f t="shared" si="5"/>
        <v/>
      </c>
      <c r="E24" s="56"/>
      <c r="F24" s="59" t="str">
        <f>IF(D24="","",D24/$I$31)</f>
        <v/>
      </c>
      <c r="G24" s="60"/>
      <c r="H24" s="55" t="str">
        <f t="shared" si="6"/>
        <v/>
      </c>
      <c r="I24" s="64"/>
    </row>
    <row r="25" spans="1:9" x14ac:dyDescent="0.25">
      <c r="A25" s="16"/>
      <c r="B25" s="16"/>
      <c r="C25" s="16"/>
      <c r="D25" s="55" t="str">
        <f t="shared" si="5"/>
        <v/>
      </c>
      <c r="E25" s="56"/>
      <c r="F25" s="59" t="str">
        <f>IF(D25="","",D25/$I$31)</f>
        <v/>
      </c>
      <c r="G25" s="60"/>
      <c r="H25" s="55" t="str">
        <f t="shared" si="6"/>
        <v/>
      </c>
      <c r="I25" s="64"/>
    </row>
    <row r="26" spans="1:9" x14ac:dyDescent="0.25">
      <c r="A26" s="16"/>
      <c r="B26" s="16"/>
      <c r="C26" s="16"/>
      <c r="D26" s="55" t="str">
        <f t="shared" si="5"/>
        <v/>
      </c>
      <c r="E26" s="56"/>
      <c r="F26" s="59" t="str">
        <f>IF(D26="","",D26/$I$31)</f>
        <v/>
      </c>
      <c r="G26" s="60"/>
      <c r="H26" s="55" t="str">
        <f t="shared" si="6"/>
        <v/>
      </c>
      <c r="I26" s="64"/>
    </row>
    <row r="27" spans="1:9" x14ac:dyDescent="0.25">
      <c r="A27" s="81" t="s">
        <v>8</v>
      </c>
      <c r="B27" s="82"/>
      <c r="C27" s="83"/>
      <c r="D27" s="9">
        <f>SUM(D22:E26)</f>
        <v>11625</v>
      </c>
      <c r="E27" s="12" t="s">
        <v>59</v>
      </c>
      <c r="F27" s="10">
        <f>SUM(F22:G26)</f>
        <v>0.26687223672451232</v>
      </c>
      <c r="G27" s="12" t="s">
        <v>9</v>
      </c>
      <c r="H27" s="11">
        <f>SUM(H22:I26)</f>
        <v>135</v>
      </c>
      <c r="I27" s="12" t="s">
        <v>22</v>
      </c>
    </row>
    <row r="28" spans="1:9" x14ac:dyDescent="0.25">
      <c r="A28" s="1"/>
      <c r="B28" s="1"/>
      <c r="C28" s="1"/>
      <c r="D28" s="1"/>
      <c r="E28" s="2"/>
      <c r="F28" s="1"/>
    </row>
    <row r="29" spans="1:9" x14ac:dyDescent="0.25">
      <c r="A29" s="50" t="s">
        <v>14</v>
      </c>
      <c r="B29" s="51"/>
      <c r="C29" s="51"/>
      <c r="D29" s="51"/>
      <c r="E29" s="51"/>
      <c r="F29" s="51"/>
      <c r="G29" s="52"/>
      <c r="H29" s="87" t="s">
        <v>4</v>
      </c>
      <c r="I29" s="88"/>
    </row>
    <row r="30" spans="1:9" x14ac:dyDescent="0.25">
      <c r="A30" s="91" t="s">
        <v>5</v>
      </c>
      <c r="B30" s="91"/>
      <c r="C30" s="91" t="s">
        <v>6</v>
      </c>
      <c r="D30" s="91"/>
      <c r="E30" s="89" t="s">
        <v>2</v>
      </c>
      <c r="F30" s="90"/>
      <c r="G30" s="90"/>
      <c r="H30" s="30" t="s">
        <v>3</v>
      </c>
      <c r="I30" s="30" t="s">
        <v>41</v>
      </c>
    </row>
    <row r="31" spans="1:9" x14ac:dyDescent="0.25">
      <c r="A31" s="98">
        <f>SUM(A22:A26)</f>
        <v>50</v>
      </c>
      <c r="B31" s="99"/>
      <c r="C31" s="55">
        <v>1.4999999999999999E-2</v>
      </c>
      <c r="D31" s="56"/>
      <c r="E31" s="59">
        <f>A31*C31</f>
        <v>0.75</v>
      </c>
      <c r="F31" s="86"/>
      <c r="G31" s="64"/>
      <c r="H31" s="30">
        <v>1</v>
      </c>
      <c r="I31" s="30">
        <v>43560.17</v>
      </c>
    </row>
    <row r="32" spans="1:9" x14ac:dyDescent="0.25">
      <c r="A32" s="1"/>
      <c r="B32" s="1"/>
      <c r="C32" s="1"/>
      <c r="D32" s="1"/>
      <c r="E32" s="2"/>
      <c r="F32" s="1"/>
    </row>
    <row r="33" spans="1:9" x14ac:dyDescent="0.25">
      <c r="A33" s="79" t="s">
        <v>10</v>
      </c>
      <c r="B33" s="80"/>
      <c r="C33" s="80"/>
      <c r="D33" s="54"/>
    </row>
    <row r="34" spans="1:9" x14ac:dyDescent="0.25">
      <c r="A34" s="8" t="s">
        <v>11</v>
      </c>
      <c r="B34" s="15">
        <f>SUM(F18+F27+E31)</f>
        <v>1.230943944892777</v>
      </c>
      <c r="C34" s="8" t="s">
        <v>12</v>
      </c>
      <c r="D34" s="15">
        <f>H18+H27</f>
        <v>260</v>
      </c>
      <c r="E34" s="13"/>
      <c r="F34" s="3"/>
      <c r="G34" s="14"/>
      <c r="H34" s="14"/>
      <c r="I34" s="14"/>
    </row>
  </sheetData>
  <sheetProtection password="CBCB" sheet="1" objects="1" scenarios="1" selectLockedCells="1" selectUnlockedCells="1"/>
  <mergeCells count="70">
    <mergeCell ref="A18:C18"/>
    <mergeCell ref="A20:I20"/>
    <mergeCell ref="D21:E21"/>
    <mergeCell ref="F21:G21"/>
    <mergeCell ref="H21:I21"/>
    <mergeCell ref="A2:I2"/>
    <mergeCell ref="D3:E3"/>
    <mergeCell ref="F3:G3"/>
    <mergeCell ref="H3:I3"/>
    <mergeCell ref="A10:I10"/>
    <mergeCell ref="D8:E8"/>
    <mergeCell ref="F8:G8"/>
    <mergeCell ref="H8:I8"/>
    <mergeCell ref="D9:E9"/>
    <mergeCell ref="F9:G9"/>
    <mergeCell ref="H9:I9"/>
    <mergeCell ref="D6:E6"/>
    <mergeCell ref="F6:G6"/>
    <mergeCell ref="H6:I6"/>
    <mergeCell ref="D7:E7"/>
    <mergeCell ref="F7:G7"/>
    <mergeCell ref="A30:B30"/>
    <mergeCell ref="C30:D30"/>
    <mergeCell ref="E30:G30"/>
    <mergeCell ref="A33:D33"/>
    <mergeCell ref="A31:B31"/>
    <mergeCell ref="C31:D31"/>
    <mergeCell ref="E31:G31"/>
    <mergeCell ref="D26:E26"/>
    <mergeCell ref="F26:G26"/>
    <mergeCell ref="H26:I26"/>
    <mergeCell ref="A27:C27"/>
    <mergeCell ref="H29:I29"/>
    <mergeCell ref="A29:G29"/>
    <mergeCell ref="D24:E24"/>
    <mergeCell ref="F24:G24"/>
    <mergeCell ref="H24:I24"/>
    <mergeCell ref="D25:E25"/>
    <mergeCell ref="F25:G25"/>
    <mergeCell ref="H25:I25"/>
    <mergeCell ref="D22:E22"/>
    <mergeCell ref="F22:G22"/>
    <mergeCell ref="H22:I22"/>
    <mergeCell ref="D23:E23"/>
    <mergeCell ref="F23:G23"/>
    <mergeCell ref="H23:I23"/>
    <mergeCell ref="D16:E16"/>
    <mergeCell ref="F16:G16"/>
    <mergeCell ref="D17:E17"/>
    <mergeCell ref="F17:G17"/>
    <mergeCell ref="H17:I17"/>
    <mergeCell ref="H16:I16"/>
    <mergeCell ref="D13:E13"/>
    <mergeCell ref="F13:G13"/>
    <mergeCell ref="D14:E14"/>
    <mergeCell ref="F14:G14"/>
    <mergeCell ref="D15:E15"/>
    <mergeCell ref="F15:G15"/>
    <mergeCell ref="D12:E12"/>
    <mergeCell ref="F12:G12"/>
    <mergeCell ref="D11:E11"/>
    <mergeCell ref="F11:G11"/>
    <mergeCell ref="H11:I11"/>
    <mergeCell ref="H7:I7"/>
    <mergeCell ref="D4:E4"/>
    <mergeCell ref="F4:G4"/>
    <mergeCell ref="H4:I4"/>
    <mergeCell ref="D5:E5"/>
    <mergeCell ref="F5:G5"/>
    <mergeCell ref="H5:I5"/>
  </mergeCells>
  <conditionalFormatting sqref="D34">
    <cfRule type="cellIs" dxfId="2" priority="1" operator="greaterThan">
      <formula>500</formula>
    </cfRule>
  </conditionalFormatting>
  <conditionalFormatting sqref="B34">
    <cfRule type="cellIs" dxfId="1" priority="2" operator="greaterThan">
      <formula>5</formula>
    </cfRule>
    <cfRule type="cellIs" dxfId="0" priority="3" operator="greaterThan">
      <formula>5</formula>
    </cfRule>
    <cfRule type="cellIs" priority="4" operator="greaterThan">
      <formula>5</formula>
    </cfRule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97B7689552714E92B1766480BFF7EC" ma:contentTypeVersion="9" ma:contentTypeDescription="Create a new document." ma:contentTypeScope="" ma:versionID="0437ec6db124cf465afab54eed41a4eb">
  <xsd:schema xmlns:xsd="http://www.w3.org/2001/XMLSchema" xmlns:xs="http://www.w3.org/2001/XMLSchema" xmlns:p="http://schemas.microsoft.com/office/2006/metadata/properties" xmlns:ns1="http://schemas.microsoft.com/sharepoint/v3" xmlns:ns2="1b2dd0d4-b466-40bf-b695-49c174b4fa57" xmlns:ns3="589fb3e2-063a-42af-9677-cb4397cfeedb" targetNamespace="http://schemas.microsoft.com/office/2006/metadata/properties" ma:root="true" ma:fieldsID="8859349f6c60f1d76dd5d42ce9e56d17" ns1:_="" ns2:_="" ns3:_="">
    <xsd:import namespace="http://schemas.microsoft.com/sharepoint/v3"/>
    <xsd:import namespace="1b2dd0d4-b466-40bf-b695-49c174b4fa57"/>
    <xsd:import namespace="589fb3e2-063a-42af-9677-cb4397cfeedb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LegacyUrl" minOccurs="0"/>
                <xsd:element ref="ns3:CGLanguageMMSTaxHTField0" minOccurs="0"/>
                <xsd:element ref="ns2:TaxCatchAll" minOccurs="0"/>
                <xsd:element ref="ns3:CGPrimaryTopicMMSTaxHTField0" minOccurs="0"/>
                <xsd:element ref="ns3:CGRegionMMSTaxHTField0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internalName="PublishingStartDate">
      <xsd:simpleType>
        <xsd:restriction base="dms:Unknown"/>
      </xsd:simpleType>
    </xsd:element>
    <xsd:element name="PublishingExpirationDate" ma:index="9" nillable="true" ma:displayName="Scheduling End Dat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2dd0d4-b466-40bf-b695-49c174b4fa57" elementFormDefault="qualified">
    <xsd:import namespace="http://schemas.microsoft.com/office/2006/documentManagement/types"/>
    <xsd:import namespace="http://schemas.microsoft.com/office/infopath/2007/PartnerControls"/>
    <xsd:element name="LegacyUrl" ma:index="10" nillable="true" ma:displayName="Legacy Url" ma:format="Hyperlink" ma:internalName="LegacyUrl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TaxCatchAll" ma:index="13" nillable="true" ma:displayName="Taxonomy Catch All Column" ma:hidden="true" ma:list="{a257e2b6-fd60-433e-b727-315b7f93766a}" ma:internalName="TaxCatchAll" ma:showField="CatchAllData" ma:web="1b2dd0d4-b466-40bf-b695-49c174b4fa5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9fb3e2-063a-42af-9677-cb4397cfeedb" elementFormDefault="qualified">
    <xsd:import namespace="http://schemas.microsoft.com/office/2006/documentManagement/types"/>
    <xsd:import namespace="http://schemas.microsoft.com/office/infopath/2007/PartnerControls"/>
    <xsd:element name="CGLanguageMMSTaxHTField0" ma:index="12" nillable="true" ma:taxonomy="true" ma:internalName="CGLanguageMMSTaxHTField0" ma:taxonomyFieldName="CGLanguageMMS" ma:displayName="Language" ma:fieldId="{84b5bff6-9970-406e-bc06-f8f9ad1e952e}" ma:sspId="93d7048b-9692-4c5a-ad18-62eb3557084f" ma:termSetId="90578847-ac86-425f-b075-d01b85147c5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CGPrimaryTopicMMSTaxHTField0" ma:index="15" ma:taxonomy="true" ma:internalName="CGPrimaryTopicMMSTaxHTField0" ma:taxonomyFieldName="CGPrimaryTopicMMS" ma:displayName="Primary Topic" ma:default="" ma:fieldId="{026db64e-0d54-4684-b751-3232e05d9347}" ma:sspId="93d7048b-9692-4c5a-ad18-62eb3557084f" ma:termSetId="02c6cb14-1a45-4058-965b-b866c68e8125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CGRegionMMSTaxHTField0" ma:index="17" nillable="true" ma:taxonomy="true" ma:internalName="CGRegionMMSTaxHTField0" ma:taxonomyFieldName="CGRegionMMS" ma:displayName="Geographic Area" ma:default="" ma:fieldId="{164a8801-21c0-4e7b-b6c0-0a2a6b7f381d}" ma:sspId="93d7048b-9692-4c5a-ad18-62eb3557084f" ma:termSetId="1dcb8868-41c3-4b7d-a15f-12e746146137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egacyUrl xmlns="1b2dd0d4-b466-40bf-b695-49c174b4fa57">
      <Url xsi:nil="true"/>
      <Description xsi:nil="true"/>
    </LegacyUrl>
    <CGPrimaryTopicMMSTaxHTField0 xmlns="589fb3e2-063a-42af-9677-cb4397cfeedb">
      <Terms xmlns="http://schemas.microsoft.com/office/infopath/2007/PartnerControls"/>
    </CGPrimaryTopicMMSTaxHTField0>
    <CGLanguageMMSTaxHTField0 xmlns="589fb3e2-063a-42af-9677-cb4397cfeedb">
      <Terms xmlns="http://schemas.microsoft.com/office/infopath/2007/PartnerControls"/>
    </CGLanguageMMSTaxHTField0>
    <TaxCatchAll xmlns="1b2dd0d4-b466-40bf-b695-49c174b4fa57"/>
    <PublishingExpirationDate xmlns="http://schemas.microsoft.com/sharepoint/v3" xsi:nil="true"/>
    <PublishingStartDate xmlns="http://schemas.microsoft.com/sharepoint/v3" xsi:nil="true"/>
    <CGRegionMMSTaxHTField0 xmlns="589fb3e2-063a-42af-9677-cb4397cfeedb">
      <Terms xmlns="http://schemas.microsoft.com/office/infopath/2007/PartnerControls"/>
    </CGRegionMMSTaxHTField0>
  </documentManagement>
</p:properties>
</file>

<file path=customXml/itemProps1.xml><?xml version="1.0" encoding="utf-8"?>
<ds:datastoreItem xmlns:ds="http://schemas.openxmlformats.org/officeDocument/2006/customXml" ds:itemID="{FD334FAB-532C-4A93-9C0B-7EBA31BFEDD1}"/>
</file>

<file path=customXml/itemProps2.xml><?xml version="1.0" encoding="utf-8"?>
<ds:datastoreItem xmlns:ds="http://schemas.openxmlformats.org/officeDocument/2006/customXml" ds:itemID="{37C1287B-A501-4C79-9A03-DF9AAE953F6D}"/>
</file>

<file path=customXml/itemProps3.xml><?xml version="1.0" encoding="utf-8"?>
<ds:datastoreItem xmlns:ds="http://schemas.openxmlformats.org/officeDocument/2006/customXml" ds:itemID="{9D07D293-03A6-4572-8749-5E36DDE2F07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CALCULATOR</vt:lpstr>
      <vt:lpstr>INSTRUCTIONS</vt:lpstr>
      <vt:lpstr>SAMPLE</vt:lpstr>
      <vt:lpstr>CALCULATOR!Print_Area</vt:lpstr>
    </vt:vector>
  </TitlesOfParts>
  <Company>SWRCB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Jonathan Wellington Warmerdam</dc:creator>
  <cp:lastModifiedBy>Brynn Taylor</cp:lastModifiedBy>
  <cp:lastPrinted>2014-05-28T21:49:23Z</cp:lastPrinted>
  <dcterms:created xsi:type="dcterms:W3CDTF">2011-12-05T19:15:20Z</dcterms:created>
  <dcterms:modified xsi:type="dcterms:W3CDTF">2014-10-08T17:03:45Z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0x0101004E97B7689552714E92B1766480BFF7EC</vt:lpwstr>
  </property>
</Properties>
</file>